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Январь\"/>
    </mc:Choice>
  </mc:AlternateContent>
  <xr:revisionPtr revIDLastSave="0" documentId="13_ncr:1_{0BFC9116-F5F5-4CF2-B052-02B8461D0995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F41" i="1"/>
  <c r="E41" i="1"/>
  <c r="D41" i="1"/>
  <c r="C41" i="1"/>
  <c r="I35" i="1"/>
  <c r="H35" i="1"/>
  <c r="G35" i="1"/>
  <c r="F35" i="1"/>
  <c r="E35" i="1"/>
  <c r="D35" i="1"/>
  <c r="C35" i="1"/>
  <c r="A30" i="1"/>
  <c r="I20" i="1"/>
  <c r="H20" i="1"/>
  <c r="G20" i="1"/>
  <c r="F20" i="1"/>
  <c r="E20" i="1"/>
  <c r="D20" i="1"/>
  <c r="C19" i="1"/>
  <c r="C20" i="1" s="1"/>
  <c r="G17" i="1"/>
  <c r="F17" i="1"/>
  <c r="E17" i="1"/>
  <c r="D17" i="1"/>
  <c r="C17" i="1"/>
  <c r="A17" i="1"/>
  <c r="A15" i="1"/>
</calcChain>
</file>

<file path=xl/sharedStrings.xml><?xml version="1.0" encoding="utf-8"?>
<sst xmlns="http://schemas.openxmlformats.org/spreadsheetml/2006/main" count="53" uniqueCount="45">
  <si>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</si>
  <si>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</si>
  <si>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</si>
  <si>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</si>
  <si>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</si>
  <si>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</si>
  <si>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</si>
  <si>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</si>
  <si>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</si>
  <si>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</si>
  <si>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</si>
  <si>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</si>
  <si>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</si>
  <si>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2гн</t>
  </si>
  <si>
    <t>ЧАЙ С САХАРОМ</t>
  </si>
  <si>
    <t xml:space="preserve"> с 7 до 11 лет</t>
  </si>
  <si>
    <t>ХЛЕБ ПШЕНИЧНЫЙ (30)</t>
  </si>
  <si>
    <t>ХЛЕБ ПШЕНИЧНЫЙ (50)</t>
  </si>
  <si>
    <t>ХЛЕБ РЖАНО-ПШЕНИЧНЫЙ</t>
  </si>
  <si>
    <t>24  января 2025г</t>
  </si>
  <si>
    <t xml:space="preserve">питание детей </t>
  </si>
  <si>
    <t>Цена с меньшей  наценкой</t>
  </si>
  <si>
    <t>Цена с наценкой 70 %</t>
  </si>
  <si>
    <t>2з</t>
  </si>
  <si>
    <t xml:space="preserve"> СВЕЖИЙ   ОГУРЕЦ </t>
  </si>
  <si>
    <t>25м</t>
  </si>
  <si>
    <t>ШНИЦЕЛЬ из КУРИЦЫ</t>
  </si>
  <si>
    <t>54-8з-2011</t>
  </si>
  <si>
    <t>CАЛАТ ИЗ БЕЛОКОЧАННОЙ КАПУСТЫ с МОРКОВЬЮ</t>
  </si>
  <si>
    <t>6г</t>
  </si>
  <si>
    <t>РИС ОТВАРНОЙ</t>
  </si>
  <si>
    <t>4м</t>
  </si>
  <si>
    <t>КОТЛЕТЫ ИЗ ГОВЯИНЫ</t>
  </si>
  <si>
    <t>НЕКТАР ФРУКТОВЫЙ</t>
  </si>
  <si>
    <t>ПЛОДЫ ИЛИ ЯГОДЫ СВЕЖИЕ (ЯБЛОКИ)</t>
  </si>
  <si>
    <t>Горяий обед</t>
  </si>
  <si>
    <t>13-З</t>
  </si>
  <si>
    <t>САЛАТ ИЗ СЫРЫХ ОВОЩЕЙ</t>
  </si>
  <si>
    <t>102-2011</t>
  </si>
  <si>
    <t>СУП ГОРОХОВЫЙ</t>
  </si>
  <si>
    <t>11м</t>
  </si>
  <si>
    <t>ЖАРКОЕ ПО-ДОМАШНЕМУ</t>
  </si>
  <si>
    <t>1хн</t>
  </si>
  <si>
    <t>СЛОЙКА С ПОВИДЛОМ</t>
  </si>
  <si>
    <t>54-1гн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</si>
</sst>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zoomScaleNormal="100" workbookViewId="0">
      <selection sqref="A1:I42"/>
    </sheetView>
  </sheetViews>
  <sheetFormatPr defaultRowHeight="15" x14ac:dyDescent="0.25"/>
  <sheetData>
    <row r="1" spans="1:9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3" t="s">
        <v>15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">
        <v>0</v>
      </c>
      <c r="B5" s="24" t="s">
        <v>1</v>
      </c>
      <c r="C5" s="25" t="s">
        <v>2</v>
      </c>
      <c r="D5" s="26" t="s">
        <v>3</v>
      </c>
      <c r="E5" s="27"/>
      <c r="F5" s="28"/>
      <c r="G5" s="29" t="s">
        <v>4</v>
      </c>
      <c r="H5" s="29" t="s">
        <v>21</v>
      </c>
      <c r="I5" s="29" t="s">
        <v>22</v>
      </c>
    </row>
    <row r="6" spans="1:9" ht="45" x14ac:dyDescent="0.25">
      <c r="A6" s="30"/>
      <c r="B6" s="30"/>
      <c r="C6" s="31"/>
      <c r="D6" s="17" t="s">
        <v>5</v>
      </c>
      <c r="E6" s="17" t="s">
        <v>6</v>
      </c>
      <c r="F6" s="17" t="s">
        <v>7</v>
      </c>
      <c r="G6" s="32"/>
      <c r="H6" s="32"/>
      <c r="I6" s="3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23</v>
      </c>
      <c r="B9" s="3" t="s">
        <v>24</v>
      </c>
      <c r="C9" s="1">
        <v>60</v>
      </c>
      <c r="D9" s="2">
        <v>0.7</v>
      </c>
      <c r="E9" s="2">
        <v>0.1</v>
      </c>
      <c r="F9" s="2">
        <v>2.2999999999999998</v>
      </c>
      <c r="G9" s="2">
        <v>12.8</v>
      </c>
      <c r="H9" s="2"/>
      <c r="I9" s="2">
        <v>14.98</v>
      </c>
    </row>
    <row r="10" spans="1:9" ht="33.75" x14ac:dyDescent="0.25">
      <c r="A10" s="1" t="s">
        <v>25</v>
      </c>
      <c r="B10" s="3" t="s">
        <v>26</v>
      </c>
      <c r="C10" s="1">
        <v>80</v>
      </c>
      <c r="D10" s="2">
        <v>10.9</v>
      </c>
      <c r="E10" s="2">
        <v>9.6999999999999993</v>
      </c>
      <c r="F10" s="2">
        <v>5.4</v>
      </c>
      <c r="G10" s="2">
        <v>152.9</v>
      </c>
      <c r="H10" s="2"/>
      <c r="I10" s="2">
        <v>46.72</v>
      </c>
    </row>
    <row r="11" spans="1:9" x14ac:dyDescent="0.25">
      <c r="A11" s="5" t="s">
        <v>27</v>
      </c>
      <c r="B11" s="12" t="s">
        <v>28</v>
      </c>
      <c r="C11" s="1">
        <v>60</v>
      </c>
      <c r="D11" s="2">
        <v>1</v>
      </c>
      <c r="E11" s="2">
        <v>6.1</v>
      </c>
      <c r="F11" s="2">
        <v>5.8</v>
      </c>
      <c r="G11" s="2">
        <v>81.5</v>
      </c>
      <c r="H11" s="2">
        <v>0.66</v>
      </c>
      <c r="I11" s="2">
        <v>6.39</v>
      </c>
    </row>
    <row r="12" spans="1:9" ht="33.75" x14ac:dyDescent="0.25">
      <c r="A12" s="1" t="s">
        <v>29</v>
      </c>
      <c r="B12" s="3" t="s">
        <v>30</v>
      </c>
      <c r="C12" s="1">
        <v>150</v>
      </c>
      <c r="D12" s="2">
        <v>3.7</v>
      </c>
      <c r="E12" s="2">
        <v>4.8</v>
      </c>
      <c r="F12" s="2">
        <v>36.5</v>
      </c>
      <c r="G12" s="2">
        <v>203.5</v>
      </c>
      <c r="H12" s="2">
        <v>15.89</v>
      </c>
      <c r="I12" s="2">
        <v>15.89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">
        <v>31</v>
      </c>
      <c r="B14" s="3" t="s">
        <v>32</v>
      </c>
      <c r="C14" s="1">
        <v>100</v>
      </c>
      <c r="D14" s="2">
        <v>8.1</v>
      </c>
      <c r="E14" s="2">
        <v>8.1</v>
      </c>
      <c r="F14" s="2">
        <v>39.4</v>
      </c>
      <c r="G14" s="2">
        <v>121.3</v>
      </c>
      <c r="H14" s="2">
        <v>58.04</v>
      </c>
      <c r="I14" s="2">
        <v>58.04</v>
      </c>
    </row>
    <row r="15" spans="1:9" ht="33.75" x14ac:dyDescent="0.25">
      <c r="A15" s="1" t="str">
        <f>VLOOKUP($B15,[1]выпечка!$A$5:$V$56,22,FALSE)</f>
        <v>ПР</v>
      </c>
      <c r="B15" s="3" t="s">
        <v>16</v>
      </c>
      <c r="C15" s="7">
        <v>30</v>
      </c>
      <c r="D15" s="6">
        <v>2.2999999999999998</v>
      </c>
      <c r="E15" s="6">
        <v>0.3</v>
      </c>
      <c r="F15" s="6">
        <v>0.45</v>
      </c>
      <c r="G15" s="6">
        <v>70.14</v>
      </c>
      <c r="H15" s="1">
        <v>2.99</v>
      </c>
      <c r="I15" s="1">
        <v>2.99</v>
      </c>
    </row>
    <row r="16" spans="1:9" ht="45" x14ac:dyDescent="0.25">
      <c r="A16" s="1" t="s">
        <v>11</v>
      </c>
      <c r="B16" s="3" t="s">
        <v>18</v>
      </c>
      <c r="C16" s="7">
        <v>20</v>
      </c>
      <c r="D16" s="8">
        <v>1.1200000000000001</v>
      </c>
      <c r="E16" s="8">
        <v>0.22</v>
      </c>
      <c r="F16" s="8">
        <v>0.34</v>
      </c>
      <c r="G16" s="8">
        <v>45.98</v>
      </c>
      <c r="H16" s="2">
        <v>1.99</v>
      </c>
      <c r="I16" s="2">
        <v>1.99</v>
      </c>
    </row>
    <row r="17" spans="1:9" ht="33.75" x14ac:dyDescent="0.25">
      <c r="A17" s="1" t="str">
        <f>VLOOKUP($B17,[1]напитки!$A$5:$V$34,22,FALSE)</f>
        <v>ПР</v>
      </c>
      <c r="B17" s="3" t="s">
        <v>33</v>
      </c>
      <c r="C17" s="1">
        <f>VLOOKUP($B17,[1]напитки!$A$5:$V$34,2,FALSE)</f>
        <v>200</v>
      </c>
      <c r="D17" s="2">
        <f>VLOOKUP($B17,[1]напитки!$A$5:$V$34,5,FALSE)</f>
        <v>1</v>
      </c>
      <c r="E17" s="2">
        <f>VLOOKUP($B17,[1]напитки!$A$5:$V$34,6,FALSE)</f>
        <v>0.2</v>
      </c>
      <c r="F17" s="2">
        <f>VLOOKUP($B17,[1]напитки!$A$5:$V$34,7,FALSE)</f>
        <v>20.2</v>
      </c>
      <c r="G17" s="2">
        <f>VLOOKUP($B17,[1]напитки!$A$5:$V$34,8,FALSE)</f>
        <v>86.6</v>
      </c>
      <c r="H17" s="2"/>
      <c r="I17" s="2"/>
    </row>
    <row r="18" spans="1:9" ht="56.25" x14ac:dyDescent="0.25">
      <c r="A18" s="1" t="s">
        <v>11</v>
      </c>
      <c r="B18" s="3" t="s">
        <v>34</v>
      </c>
      <c r="C18" s="7">
        <v>100</v>
      </c>
      <c r="D18" s="8">
        <v>1</v>
      </c>
      <c r="E18" s="8">
        <v>0.2</v>
      </c>
      <c r="F18" s="8">
        <v>0.6</v>
      </c>
      <c r="G18" s="18">
        <v>96.6</v>
      </c>
      <c r="H18" s="2">
        <v>19.600000000000001</v>
      </c>
      <c r="I18" s="2">
        <v>19.600000000000001</v>
      </c>
    </row>
    <row r="19" spans="1:9" ht="22.5" x14ac:dyDescent="0.25">
      <c r="A19" s="1" t="s">
        <v>13</v>
      </c>
      <c r="B19" s="3" t="s">
        <v>14</v>
      </c>
      <c r="C19" s="7">
        <f>VLOOKUP($B19, [2]напитки!$A$1:$R$34, 2, FALSE)</f>
        <v>200</v>
      </c>
      <c r="D19" s="6">
        <v>0.2</v>
      </c>
      <c r="E19" s="6">
        <v>0</v>
      </c>
      <c r="F19" s="6">
        <v>6.4</v>
      </c>
      <c r="G19" s="13">
        <v>26.8</v>
      </c>
      <c r="H19" s="2">
        <v>2.83</v>
      </c>
      <c r="I19" s="2">
        <v>2.83</v>
      </c>
    </row>
    <row r="20" spans="1:9" x14ac:dyDescent="0.25">
      <c r="A20" s="1"/>
      <c r="B20" s="9" t="s">
        <v>9</v>
      </c>
      <c r="C20" s="19">
        <f>C19+C16+C15+C14+C12+C11+C18</f>
        <v>660</v>
      </c>
      <c r="D20" s="2">
        <f t="shared" ref="D20:G20" si="0">D19+D16+D15+D14+D12+D11+D18</f>
        <v>17.419999999999998</v>
      </c>
      <c r="E20" s="2">
        <f t="shared" si="0"/>
        <v>19.719999999999995</v>
      </c>
      <c r="F20" s="2">
        <f t="shared" si="0"/>
        <v>89.49</v>
      </c>
      <c r="G20" s="2">
        <f t="shared" si="0"/>
        <v>645.82000000000005</v>
      </c>
      <c r="H20" s="2">
        <f>SUM(H11:H19)</f>
        <v>101.99999999999999</v>
      </c>
      <c r="I20" s="2">
        <f>I19+I16+I15+I14+I12+I11+I18</f>
        <v>107.72999999999999</v>
      </c>
    </row>
    <row r="21" spans="1:9" x14ac:dyDescent="0.25">
      <c r="A21" s="1"/>
      <c r="B21" s="16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6" t="s">
        <v>35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 t="s">
        <v>36</v>
      </c>
      <c r="B25" s="3" t="s">
        <v>37</v>
      </c>
      <c r="C25" s="7">
        <v>60</v>
      </c>
      <c r="D25" s="6">
        <v>1.33</v>
      </c>
      <c r="E25" s="6">
        <v>4.5</v>
      </c>
      <c r="F25" s="6">
        <v>4.5999999999999996</v>
      </c>
      <c r="G25" s="13">
        <v>76</v>
      </c>
      <c r="H25" s="2">
        <v>5.13</v>
      </c>
      <c r="I25" s="2">
        <v>10.87</v>
      </c>
    </row>
    <row r="26" spans="1:9" ht="33.75" x14ac:dyDescent="0.25">
      <c r="A26" s="5" t="s">
        <v>38</v>
      </c>
      <c r="B26" s="3" t="s">
        <v>39</v>
      </c>
      <c r="C26" s="7">
        <v>250</v>
      </c>
      <c r="D26" s="8">
        <v>5.49</v>
      </c>
      <c r="E26" s="8">
        <v>5.27</v>
      </c>
      <c r="F26" s="8">
        <v>13.34</v>
      </c>
      <c r="G26" s="18">
        <v>145.75</v>
      </c>
      <c r="H26" s="2">
        <v>13.78</v>
      </c>
      <c r="I26" s="2">
        <v>13.78</v>
      </c>
    </row>
    <row r="27" spans="1:9" x14ac:dyDescent="0.25">
      <c r="A27" s="1"/>
      <c r="B27" s="3"/>
      <c r="C27" s="1"/>
      <c r="D27" s="2"/>
      <c r="E27" s="2"/>
      <c r="F27" s="2"/>
      <c r="G27" s="2"/>
      <c r="H27" s="1"/>
      <c r="I27" s="1"/>
    </row>
    <row r="28" spans="1:9" ht="45" x14ac:dyDescent="0.25">
      <c r="A28" s="1" t="s">
        <v>40</v>
      </c>
      <c r="B28" s="3" t="s">
        <v>41</v>
      </c>
      <c r="C28" s="1">
        <v>200</v>
      </c>
      <c r="D28" s="2">
        <v>8.3000000000000007</v>
      </c>
      <c r="E28" s="2">
        <v>10.7</v>
      </c>
      <c r="F28" s="2">
        <v>68.599999999999994</v>
      </c>
      <c r="G28" s="2">
        <v>348.3</v>
      </c>
      <c r="H28" s="2">
        <v>73.680000000000007</v>
      </c>
      <c r="I28" s="2">
        <v>73.680000000000007</v>
      </c>
    </row>
    <row r="29" spans="1:9" x14ac:dyDescent="0.25">
      <c r="A29" s="1"/>
      <c r="B29" s="3"/>
      <c r="C29" s="1"/>
      <c r="D29" s="8"/>
      <c r="E29" s="8"/>
      <c r="F29" s="8"/>
      <c r="G29" s="18"/>
      <c r="H29" s="2"/>
      <c r="I29" s="2"/>
    </row>
    <row r="30" spans="1:9" ht="33.75" x14ac:dyDescent="0.25">
      <c r="A30" s="1" t="str">
        <f>VLOOKUP($B30,[1]выпечка!$A$5:$V$56,22,FALSE)</f>
        <v>ПР</v>
      </c>
      <c r="B30" s="3" t="s">
        <v>17</v>
      </c>
      <c r="C30" s="7">
        <v>50</v>
      </c>
      <c r="D30" s="14">
        <v>3.83</v>
      </c>
      <c r="E30" s="14">
        <v>0.5</v>
      </c>
      <c r="F30" s="14">
        <v>0.75</v>
      </c>
      <c r="G30" s="14">
        <v>116.9</v>
      </c>
      <c r="H30" s="1">
        <v>4.59</v>
      </c>
      <c r="I30" s="1">
        <v>4.59</v>
      </c>
    </row>
    <row r="31" spans="1:9" ht="45" x14ac:dyDescent="0.25">
      <c r="A31" s="1" t="s">
        <v>11</v>
      </c>
      <c r="B31" s="3" t="s">
        <v>18</v>
      </c>
      <c r="C31" s="7">
        <v>20</v>
      </c>
      <c r="D31" s="8">
        <v>1.1200000000000001</v>
      </c>
      <c r="E31" s="8">
        <v>0.22</v>
      </c>
      <c r="F31" s="8">
        <v>0.34</v>
      </c>
      <c r="G31" s="8">
        <v>45.98</v>
      </c>
      <c r="H31" s="2">
        <v>1.99</v>
      </c>
      <c r="I31" s="2">
        <v>1.99</v>
      </c>
    </row>
    <row r="32" spans="1:9" x14ac:dyDescent="0.25">
      <c r="A32" s="1"/>
      <c r="B32" s="3"/>
      <c r="C32" s="4"/>
      <c r="D32" s="8"/>
      <c r="E32" s="8"/>
      <c r="F32" s="8"/>
      <c r="G32" s="18"/>
      <c r="H32" s="2"/>
      <c r="I32" s="2"/>
    </row>
    <row r="33" spans="1:9" ht="22.5" x14ac:dyDescent="0.25">
      <c r="A33" s="1" t="s">
        <v>42</v>
      </c>
      <c r="B33" s="3" t="s">
        <v>14</v>
      </c>
      <c r="C33" s="7">
        <v>200</v>
      </c>
      <c r="D33" s="6">
        <v>0.5</v>
      </c>
      <c r="E33" s="6">
        <v>0.2</v>
      </c>
      <c r="F33" s="6">
        <v>19.5</v>
      </c>
      <c r="G33" s="6">
        <v>81.3</v>
      </c>
      <c r="H33" s="10">
        <v>2.83</v>
      </c>
      <c r="I33" s="10">
        <v>2.83</v>
      </c>
    </row>
    <row r="34" spans="1:9" x14ac:dyDescent="0.25">
      <c r="A34" s="1"/>
      <c r="B34" s="3"/>
      <c r="C34" s="4"/>
      <c r="D34" s="8"/>
      <c r="E34" s="8"/>
      <c r="F34" s="8"/>
      <c r="G34" s="18"/>
      <c r="H34" s="10"/>
      <c r="I34" s="10"/>
    </row>
    <row r="35" spans="1:9" x14ac:dyDescent="0.25">
      <c r="A35" s="1"/>
      <c r="B35" s="9" t="s">
        <v>9</v>
      </c>
      <c r="C35" s="1">
        <f>SUM(C24:C33)</f>
        <v>780</v>
      </c>
      <c r="D35" s="10">
        <f>SUM(D24:D33)</f>
        <v>20.570000000000004</v>
      </c>
      <c r="E35" s="10">
        <f>SUM(E24:E33)</f>
        <v>21.389999999999997</v>
      </c>
      <c r="F35" s="10">
        <f>SUM(F24:F33)</f>
        <v>107.13</v>
      </c>
      <c r="G35" s="10">
        <f>SUM(G24:G33)</f>
        <v>814.2299999999999</v>
      </c>
      <c r="H35" s="10">
        <f>SUM(H25:H34)</f>
        <v>102</v>
      </c>
      <c r="I35" s="10">
        <f>SUM(I25:I34)</f>
        <v>107.74000000000001</v>
      </c>
    </row>
    <row r="36" spans="1:9" x14ac:dyDescent="0.25">
      <c r="A36" s="1"/>
      <c r="B36" s="12"/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9"/>
      <c r="C37" s="1"/>
      <c r="D37" s="2"/>
      <c r="E37" s="2"/>
      <c r="F37" s="2"/>
      <c r="G37" s="2"/>
      <c r="H37" s="2"/>
      <c r="I37" s="2"/>
    </row>
    <row r="38" spans="1:9" x14ac:dyDescent="0.25">
      <c r="A38" s="5"/>
      <c r="B38" s="9" t="s">
        <v>12</v>
      </c>
      <c r="C38" s="1"/>
      <c r="D38" s="10"/>
      <c r="E38" s="10"/>
      <c r="F38" s="10"/>
      <c r="G38" s="10"/>
      <c r="H38" s="2"/>
      <c r="I38" s="2"/>
    </row>
    <row r="39" spans="1:9" ht="33.75" x14ac:dyDescent="0.25">
      <c r="A39" s="5" t="s">
        <v>11</v>
      </c>
      <c r="B39" s="3" t="s">
        <v>43</v>
      </c>
      <c r="C39" s="7">
        <v>100</v>
      </c>
      <c r="D39" s="8">
        <v>9.1</v>
      </c>
      <c r="E39" s="8">
        <v>10.23</v>
      </c>
      <c r="F39" s="8">
        <v>42.13</v>
      </c>
      <c r="G39" s="8">
        <v>309.26</v>
      </c>
      <c r="H39" s="10"/>
      <c r="I39" s="10">
        <v>25.01</v>
      </c>
    </row>
    <row r="40" spans="1:9" ht="22.5" x14ac:dyDescent="0.25">
      <c r="A40" s="5" t="s">
        <v>44</v>
      </c>
      <c r="B40" s="12" t="s">
        <v>14</v>
      </c>
      <c r="C40" s="7">
        <v>200</v>
      </c>
      <c r="D40" s="6">
        <v>0.5</v>
      </c>
      <c r="E40" s="6">
        <v>0</v>
      </c>
      <c r="F40" s="6">
        <v>19.5</v>
      </c>
      <c r="G40" s="13">
        <v>81.3</v>
      </c>
      <c r="H40" s="8"/>
      <c r="I40" s="2">
        <v>2.83</v>
      </c>
    </row>
    <row r="41" spans="1:9" x14ac:dyDescent="0.25">
      <c r="A41" s="1"/>
      <c r="B41" s="9" t="s">
        <v>9</v>
      </c>
      <c r="C41" s="15">
        <f>C40+C39</f>
        <v>300</v>
      </c>
      <c r="D41" s="10">
        <f t="shared" ref="D41:G41" si="1">D40+D39</f>
        <v>9.6</v>
      </c>
      <c r="E41" s="10">
        <f t="shared" si="1"/>
        <v>10.23</v>
      </c>
      <c r="F41" s="10">
        <f t="shared" si="1"/>
        <v>61.63</v>
      </c>
      <c r="G41" s="10">
        <f t="shared" si="1"/>
        <v>390.56</v>
      </c>
      <c r="H41" s="13"/>
      <c r="I41" s="10">
        <f>SUM(I39:I40)</f>
        <v>27.840000000000003</v>
      </c>
    </row>
    <row r="42" spans="1:9" x14ac:dyDescent="0.25">
      <c r="A42" s="1"/>
      <c r="B42" s="1"/>
      <c r="C42" s="9"/>
      <c r="D42" s="15"/>
      <c r="E42" s="10"/>
      <c r="F42" s="10"/>
      <c r="G42" s="10"/>
      <c r="H42" s="10"/>
      <c r="I42" s="2"/>
    </row>
    <row r="43" spans="1:9" x14ac:dyDescent="0.25">
      <c r="A43" s="1"/>
      <c r="B43" s="11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11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0"/>
      <c r="E45" s="10"/>
      <c r="F45" s="10"/>
      <c r="G45" s="10"/>
      <c r="H45" s="2"/>
      <c r="I45" s="10"/>
    </row>
    <row r="46" spans="1:9" x14ac:dyDescent="0.25">
      <c r="A46" s="1"/>
      <c r="B46" s="3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2025-01-23T00:46:30Z</dcterms:modified>
</cp:coreProperties>
</file>