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0C4945C1-A516-4594-A720-652F209713F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3" i="1"/>
  <c r="A30" i="1"/>
  <c r="I21" i="1"/>
  <c r="G21" i="1"/>
  <c r="G20" i="1"/>
  <c r="F20" i="1"/>
  <c r="F21" i="1" s="1"/>
  <c r="E20" i="1"/>
  <c r="E21" i="1" s="1"/>
  <c r="D20" i="1"/>
  <c r="D21" i="1" s="1"/>
  <c r="C20" i="1"/>
  <c r="C21" i="1" s="1"/>
  <c r="A20" i="1"/>
  <c r="I18" i="1"/>
  <c r="H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<sst xmlns="http://schemas.openxmlformats.org/spreadsheetml/2006/main" count="50" uniqueCount="42">
  <si>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</si>
  <si>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</si>
  <si>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</si>
  <si>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</si>
  <si>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</si>
  <si>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</si>
  <si>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</si>
  <si>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</si>
  <si>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</si>
  <si>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</si>
  <si>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</si>
  <si>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ХЛЕБ РЖАНО ПШЕНИЧНЫЙ</t>
  </si>
  <si>
    <t>Горячий обед</t>
  </si>
  <si>
    <t xml:space="preserve">ХЛЕБ ПШЕНИЧНЫЙ </t>
  </si>
  <si>
    <t>(начальная с 7 до 11 лет)</t>
  </si>
  <si>
    <t>пр</t>
  </si>
  <si>
    <t>II завтрак</t>
  </si>
  <si>
    <t xml:space="preserve">МОЛОКО </t>
  </si>
  <si>
    <t>2гн</t>
  </si>
  <si>
    <t>Полдник</t>
  </si>
  <si>
    <t>питание детей</t>
  </si>
  <si>
    <t>ПР</t>
  </si>
  <si>
    <t>ЧАЙ С САХАРОМ</t>
  </si>
  <si>
    <t>24  декабря 2024г</t>
  </si>
  <si>
    <t>цена с меньшей наценкой для учащихся</t>
  </si>
  <si>
    <t>Цена с 70% нценкой</t>
  </si>
  <si>
    <t>ГОРОХ ЗЕЛЕНЫЙ КОНСЕРВИРОВАННЫЙ</t>
  </si>
  <si>
    <t>6г</t>
  </si>
  <si>
    <t>РИС ОТВАРНОЙ</t>
  </si>
  <si>
    <t>294-2011</t>
  </si>
  <si>
    <t>КОТЛЕТА из   КУРИЦЫ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</si>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</sst>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3.12-28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14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21" t="s">
        <v>4</v>
      </c>
      <c r="H5" s="21" t="s">
        <v>24</v>
      </c>
      <c r="I5" s="21" t="s">
        <v>25</v>
      </c>
    </row>
    <row r="6" spans="1:9" ht="45" x14ac:dyDescent="0.25">
      <c r="A6" s="23"/>
      <c r="B6" s="23"/>
      <c r="C6" s="24"/>
      <c r="D6" s="19" t="s">
        <v>5</v>
      </c>
      <c r="E6" s="19" t="s">
        <v>6</v>
      </c>
      <c r="F6" s="19" t="s">
        <v>7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21</v>
      </c>
      <c r="B9" s="3" t="s">
        <v>26</v>
      </c>
      <c r="C9" s="1">
        <v>60</v>
      </c>
      <c r="D9" s="2">
        <v>1.17</v>
      </c>
      <c r="E9" s="2">
        <v>0.1</v>
      </c>
      <c r="F9" s="2">
        <v>3.5</v>
      </c>
      <c r="G9" s="2">
        <v>22.1</v>
      </c>
      <c r="H9" s="2">
        <v>25.89</v>
      </c>
      <c r="I9" s="2">
        <v>34</v>
      </c>
    </row>
    <row r="10" spans="1:9" ht="33.75" x14ac:dyDescent="0.25">
      <c r="A10" s="1" t="s">
        <v>27</v>
      </c>
      <c r="B10" s="3" t="s">
        <v>28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>
        <v>16.82</v>
      </c>
      <c r="I10" s="2">
        <v>15.89</v>
      </c>
    </row>
    <row r="11" spans="1:9" x14ac:dyDescent="0.25">
      <c r="A11" s="1"/>
      <c r="B11" s="3"/>
      <c r="C11" s="1"/>
      <c r="D11" s="2"/>
      <c r="E11" s="2"/>
      <c r="F11" s="2"/>
      <c r="G11" s="2"/>
      <c r="H11" s="2">
        <v>9.52</v>
      </c>
      <c r="I11" s="2">
        <v>9.52</v>
      </c>
    </row>
    <row r="12" spans="1:9" ht="45" x14ac:dyDescent="0.25">
      <c r="A12" s="1" t="s">
        <v>29</v>
      </c>
      <c r="B12" s="3" t="s">
        <v>30</v>
      </c>
      <c r="C12" s="7">
        <v>100</v>
      </c>
      <c r="D12" s="2">
        <v>8.7200000000000006</v>
      </c>
      <c r="E12" s="2">
        <v>12.38</v>
      </c>
      <c r="F12" s="2">
        <v>18.14</v>
      </c>
      <c r="G12" s="2">
        <v>163</v>
      </c>
      <c r="H12" s="2">
        <v>52.1</v>
      </c>
      <c r="I12" s="2">
        <v>52.33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13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2.71</v>
      </c>
    </row>
    <row r="15" spans="1:9" ht="45" x14ac:dyDescent="0.25">
      <c r="A15" s="1" t="s">
        <v>21</v>
      </c>
      <c r="B15" s="3" t="s">
        <v>11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1.84</v>
      </c>
      <c r="I15" s="2">
        <v>1.93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18</v>
      </c>
      <c r="B17" s="3" t="s">
        <v>22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5">
        <v>26.8</v>
      </c>
      <c r="H17" s="2">
        <v>2.77</v>
      </c>
      <c r="I17" s="2">
        <v>2.83</v>
      </c>
    </row>
    <row r="18" spans="1:9" x14ac:dyDescent="0.25">
      <c r="A18" s="1"/>
      <c r="B18" s="26" t="s">
        <v>9</v>
      </c>
      <c r="C18" s="18">
        <f>SUM(C9:C17)</f>
        <v>560</v>
      </c>
      <c r="D18" s="18">
        <f>SUM(D9:D17)</f>
        <v>17.21</v>
      </c>
      <c r="E18" s="18">
        <f>SUM(E9:E17)</f>
        <v>17.8</v>
      </c>
      <c r="F18" s="18">
        <f>SUM(F9:F17)</f>
        <v>65.330000000000013</v>
      </c>
      <c r="G18" s="18">
        <f>SUM(G9:G17)</f>
        <v>531.52</v>
      </c>
      <c r="H18" s="10">
        <f>H17+H15+H14+H12+H10+H9</f>
        <v>102</v>
      </c>
      <c r="I18" s="10">
        <f>I17+I15+I14+I12+I10+I9</f>
        <v>109.69</v>
      </c>
    </row>
    <row r="19" spans="1:9" x14ac:dyDescent="0.25">
      <c r="A19" s="1"/>
      <c r="B19" s="18" t="s">
        <v>16</v>
      </c>
      <c r="C19" s="1"/>
      <c r="D19" s="1"/>
      <c r="E19" s="1"/>
      <c r="F19" s="1"/>
      <c r="G19" s="1"/>
      <c r="H19" s="1"/>
      <c r="I19" s="1"/>
    </row>
    <row r="20" spans="1:9" x14ac:dyDescent="0.25">
      <c r="A20" s="1" t="str">
        <f>VLOOKUP($B20,[1]Напитки!$A$5:$V$34,22,FALSE)</f>
        <v>ПР</v>
      </c>
      <c r="B20" s="3" t="s">
        <v>17</v>
      </c>
      <c r="C20" s="1">
        <f>VLOOKUP($B20,[1]Напитки!$A$5:$Q$34,2,FALSE)</f>
        <v>200</v>
      </c>
      <c r="D20" s="2">
        <f>VLOOKUP($B20,[1]Напитки!$A$5:$Q$34,5,FALSE)</f>
        <v>5.8</v>
      </c>
      <c r="E20" s="2">
        <f>VLOOKUP($B20,[1]Напитки!$A$5:$Q$34,6,FALSE)</f>
        <v>5</v>
      </c>
      <c r="F20" s="2">
        <f>VLOOKUP($B20,[1]Напитки!$A$5:$Q$34,7,FALSE)</f>
        <v>9.6</v>
      </c>
      <c r="G20" s="2">
        <f>VLOOKUP($B20,[1]Напитки!$A$5:$Q$34,8,FALSE)</f>
        <v>107</v>
      </c>
      <c r="H20" s="2"/>
      <c r="I20" s="2">
        <v>13.8</v>
      </c>
    </row>
    <row r="21" spans="1:9" x14ac:dyDescent="0.25">
      <c r="A21" s="1"/>
      <c r="B21" s="11" t="s">
        <v>9</v>
      </c>
      <c r="C21" s="1">
        <f t="shared" ref="C21:I21" si="0">SUM(C20)</f>
        <v>200</v>
      </c>
      <c r="D21" s="10">
        <f t="shared" si="0"/>
        <v>5.8</v>
      </c>
      <c r="E21" s="10">
        <f t="shared" si="0"/>
        <v>5</v>
      </c>
      <c r="F21" s="10">
        <f t="shared" si="0"/>
        <v>9.6</v>
      </c>
      <c r="G21" s="10">
        <f t="shared" si="0"/>
        <v>107</v>
      </c>
      <c r="H21" s="10"/>
      <c r="I21" s="10">
        <f t="shared" si="0"/>
        <v>13.8</v>
      </c>
    </row>
    <row r="22" spans="1:9" x14ac:dyDescent="0.25">
      <c r="A22" s="1"/>
      <c r="B22" s="26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8" t="s">
        <v>12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31</v>
      </c>
      <c r="B25" s="3" t="s">
        <v>32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>
        <v>2.5</v>
      </c>
      <c r="I25" s="2">
        <v>7.25</v>
      </c>
    </row>
    <row r="26" spans="1:9" x14ac:dyDescent="0.25">
      <c r="A26" s="5" t="s">
        <v>33</v>
      </c>
      <c r="B26" s="12" t="s">
        <v>34</v>
      </c>
      <c r="C26" s="7">
        <v>250</v>
      </c>
      <c r="D26" s="6">
        <v>2.69</v>
      </c>
      <c r="E26" s="2">
        <v>2.84</v>
      </c>
      <c r="F26" s="2">
        <v>17.46</v>
      </c>
      <c r="G26" s="2">
        <v>118.25</v>
      </c>
      <c r="H26" s="2">
        <v>12.42</v>
      </c>
      <c r="I26" s="2">
        <v>13.71</v>
      </c>
    </row>
    <row r="27" spans="1:9" ht="33.75" x14ac:dyDescent="0.25">
      <c r="A27" s="1" t="s">
        <v>35</v>
      </c>
      <c r="B27" s="3" t="s">
        <v>36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21.33</v>
      </c>
      <c r="I27" s="1">
        <v>23.59</v>
      </c>
    </row>
    <row r="28" spans="1:9" x14ac:dyDescent="0.25">
      <c r="A28" s="1">
        <v>229</v>
      </c>
      <c r="B28" s="27" t="s">
        <v>37</v>
      </c>
      <c r="C28" s="1">
        <v>100</v>
      </c>
      <c r="D28" s="2">
        <v>12.9</v>
      </c>
      <c r="E28" s="2">
        <v>9.4</v>
      </c>
      <c r="F28" s="2">
        <v>30.73</v>
      </c>
      <c r="G28" s="2">
        <v>158.1</v>
      </c>
      <c r="H28" s="2">
        <v>49.44</v>
      </c>
      <c r="I28" s="2">
        <v>58.85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13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1.93</v>
      </c>
    </row>
    <row r="31" spans="1:9" ht="45" x14ac:dyDescent="0.25">
      <c r="A31" s="1" t="s">
        <v>15</v>
      </c>
      <c r="B31" s="3" t="s">
        <v>11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2">
        <v>4.5199999999999996</v>
      </c>
      <c r="I31" s="2">
        <v>4.5199999999999996</v>
      </c>
    </row>
    <row r="32" spans="1:9" ht="33.75" x14ac:dyDescent="0.25">
      <c r="A32" s="5" t="s">
        <v>38</v>
      </c>
      <c r="B32" s="3" t="s">
        <v>39</v>
      </c>
      <c r="C32" s="1">
        <v>200</v>
      </c>
      <c r="D32" s="6">
        <v>0.4</v>
      </c>
      <c r="E32" s="6">
        <v>0.1</v>
      </c>
      <c r="F32" s="6">
        <v>18.399999999999999</v>
      </c>
      <c r="G32" s="15">
        <v>75.8</v>
      </c>
      <c r="H32" s="2">
        <v>9.86</v>
      </c>
      <c r="I32" s="2">
        <v>9.86</v>
      </c>
    </row>
    <row r="33" spans="1:9" x14ac:dyDescent="0.25">
      <c r="A33" s="1"/>
      <c r="B33" s="9" t="s">
        <v>9</v>
      </c>
      <c r="C33" s="1">
        <f>SUM(C25:C32)</f>
        <v>830</v>
      </c>
      <c r="D33" s="10">
        <f>D32+D31+D30+D28+D27+D26+D25</f>
        <v>25.14</v>
      </c>
      <c r="E33" s="10">
        <f>SUM(E25:E32)</f>
        <v>24.36</v>
      </c>
      <c r="F33" s="10">
        <f>SUM(F25:F32)</f>
        <v>93.28</v>
      </c>
      <c r="G33" s="10">
        <f>SUM(G25:G32)</f>
        <v>735.93</v>
      </c>
      <c r="H33" s="10">
        <f>SUM(H25:H32)</f>
        <v>102</v>
      </c>
      <c r="I33" s="10">
        <f>SUM(I25:I32)</f>
        <v>119.71000000000001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19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15</v>
      </c>
      <c r="B36" s="3" t="s">
        <v>40</v>
      </c>
      <c r="C36" s="7">
        <v>100</v>
      </c>
      <c r="D36" s="8">
        <v>6.12</v>
      </c>
      <c r="E36" s="8">
        <v>5.22</v>
      </c>
      <c r="F36" s="8">
        <v>11.34</v>
      </c>
      <c r="G36" s="8">
        <v>132.5</v>
      </c>
      <c r="H36" s="1"/>
      <c r="I36" s="8">
        <v>19.670000000000002</v>
      </c>
    </row>
    <row r="37" spans="1:9" ht="22.5" x14ac:dyDescent="0.25">
      <c r="A37" s="5" t="s">
        <v>41</v>
      </c>
      <c r="B37" s="3" t="s">
        <v>22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2.83</v>
      </c>
    </row>
    <row r="38" spans="1:9" x14ac:dyDescent="0.25">
      <c r="A38" s="1"/>
      <c r="B38" s="9" t="s">
        <v>9</v>
      </c>
      <c r="C38" s="20">
        <f>C37+C36</f>
        <v>300</v>
      </c>
      <c r="D38" s="20">
        <f t="shared" ref="D38:G38" si="1">D37+D36</f>
        <v>6.32</v>
      </c>
      <c r="E38" s="20">
        <f t="shared" si="1"/>
        <v>5.22</v>
      </c>
      <c r="F38" s="20">
        <f t="shared" si="1"/>
        <v>17.84</v>
      </c>
      <c r="G38" s="20">
        <f t="shared" si="1"/>
        <v>159.30000000000001</v>
      </c>
      <c r="H38" s="2"/>
      <c r="I38" s="10">
        <f>SUM(I36:I37)</f>
        <v>22.5</v>
      </c>
    </row>
    <row r="39" spans="1:9" x14ac:dyDescent="0.25">
      <c r="A39" s="1"/>
      <c r="B39" s="9"/>
      <c r="C39" s="20"/>
      <c r="D39" s="20"/>
      <c r="E39" s="20"/>
      <c r="F39" s="20"/>
      <c r="G39" s="20"/>
      <c r="H39" s="2"/>
      <c r="I39" s="10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7"/>
      <c r="I41" s="10"/>
    </row>
    <row r="42" spans="1:9" x14ac:dyDescent="0.25">
      <c r="A42" s="1"/>
      <c r="B42" s="9"/>
      <c r="C42" s="10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2024-12-23T02:04:23Z</dcterms:modified>
</cp:coreProperties>
</file>