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4 год\Декабрь\"/>
    </mc:Choice>
  </mc:AlternateContent>
  <xr:revisionPtr revIDLastSave="0" documentId="13_ncr:1_{816A67D7-7A9E-4ACB-8DA6-71B50CCAE279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1" i="1" l="1"/>
  <c r="G41" i="1"/>
  <c r="F41" i="1"/>
  <c r="E41" i="1"/>
  <c r="D41" i="1"/>
  <c r="C41" i="1"/>
  <c r="A39" i="1"/>
  <c r="I37" i="1"/>
  <c r="H37" i="1"/>
  <c r="G37" i="1"/>
  <c r="F37" i="1"/>
  <c r="E37" i="1"/>
  <c r="D37" i="1"/>
  <c r="C37" i="1"/>
  <c r="A33" i="1"/>
  <c r="A32" i="1"/>
  <c r="I22" i="1"/>
  <c r="G22" i="1"/>
  <c r="G23" i="1" s="1"/>
  <c r="F22" i="1"/>
  <c r="F23" i="1" s="1"/>
  <c r="E22" i="1"/>
  <c r="E23" i="1" s="1"/>
  <c r="D22" i="1"/>
  <c r="D23" i="1" s="1"/>
  <c r="C22" i="1"/>
  <c r="C23" i="1" s="1"/>
  <c r="A22" i="1"/>
  <c r="I19" i="1"/>
  <c r="H19" i="1"/>
  <c r="G19" i="1"/>
  <c r="F19" i="1"/>
  <c r="E19" i="1"/>
  <c r="D19" i="1"/>
  <c r="C19" i="1"/>
  <c r="C16" i="1"/>
  <c r="A15" i="1"/>
  <c r="A14" i="1"/>
</calcChain>
</file>

<file path=xl/sharedStrings.xml><?xml version="1.0" encoding="utf-8"?>
<sst xmlns="http://schemas.openxmlformats.org/spreadsheetml/2006/main" count="49" uniqueCount="46">
  <si>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</si>
  <si>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</si>
  <si>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</si>
  <si>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</si>
  <si>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</si>
  <si>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</si>
  <si>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</si>
  <si>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</si>
  <si>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</si>
  <si>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Итого</t>
  </si>
  <si>
    <t>МЕНЮ</t>
  </si>
  <si>
    <t>ХЛЕБ РЖАНО ПШЕНИЧНЫЙ</t>
  </si>
  <si>
    <t>Горячий обед</t>
  </si>
  <si>
    <t>ЧАЙ С МОЛОКОМ</t>
  </si>
  <si>
    <t>КАРТОФЕЛЬ ОТВАРНОЙ</t>
  </si>
  <si>
    <t xml:space="preserve">ХЛЕБ ПШЕНИЧНЫЙ </t>
  </si>
  <si>
    <t>20   декабря 2024г</t>
  </si>
  <si>
    <t xml:space="preserve">питание детей </t>
  </si>
  <si>
    <t>(начальная с 7 до 11 лет)</t>
  </si>
  <si>
    <t>цена с меньшей наценкой</t>
  </si>
  <si>
    <t>Цена с наценкой49%</t>
  </si>
  <si>
    <t>пр</t>
  </si>
  <si>
    <t>ИКРА КАБАЧКОВАЯ</t>
  </si>
  <si>
    <t>КОТЛЕТЫ ДОМАШНИЕ</t>
  </si>
  <si>
    <t>1г</t>
  </si>
  <si>
    <t xml:space="preserve">МАКАРОННЫЕ ОТВАРНЫЕ </t>
  </si>
  <si>
    <t>21гн</t>
  </si>
  <si>
    <t>КОМПОТ ИЗ ПЛОДОВ  СУШЕНЫХ (урюк)</t>
  </si>
  <si>
    <t>23гн</t>
  </si>
  <si>
    <t xml:space="preserve">КОФЕЙНЫЙ НАПИТОК С МОЛОКОМ </t>
  </si>
  <si>
    <t>II завтрак</t>
  </si>
  <si>
    <t xml:space="preserve">МОЛОКО </t>
  </si>
  <si>
    <t>13з</t>
  </si>
  <si>
    <t>САЛАТ ИЗ СВЕКЛЫ ОТВАРНОЙ</t>
  </si>
  <si>
    <t>СУП ГОРОХОВЫЙ</t>
  </si>
  <si>
    <t>РЫБА, ТУШЕННАЯ В ТОМАТЕ С ОВОЩАМИ (65/35)</t>
  </si>
  <si>
    <t>54-11г-2020</t>
  </si>
  <si>
    <t>ХЛЕБ ПШЕНИЧНЫЙ</t>
  </si>
  <si>
    <t>ХЛЕБ РЖАНО-ПШЕНИЧНЫЙ</t>
  </si>
  <si>
    <t>ХЛЕБ РЖАНОЙ</t>
  </si>
  <si>
    <t>2гн</t>
  </si>
  <si>
    <t>КОМПОТ ИЗ СМЕСИ СУХОФРУКТОВ</t>
  </si>
  <si>
    <t>Полдник</t>
  </si>
  <si>
    <t>БУЛОЧКА ДОРОЖНАЯ</t>
  </si>
  <si>
    <t>54-2гн 2020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</si>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</sst>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16.12.%20%20&#1087;&#1086;%2021.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>
        <row r="5">
          <cell r="A5" t="str">
            <v>КОМПОТ ИЗ СВЕЖИХ ПЛОДОВ (ЯБЛОКИ)</v>
          </cell>
          <cell r="B5">
            <v>200</v>
          </cell>
          <cell r="C5">
            <v>1000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</v>
          </cell>
          <cell r="K5">
            <v>0.9</v>
          </cell>
          <cell r="L5">
            <v>0</v>
          </cell>
          <cell r="M5">
            <v>0</v>
          </cell>
          <cell r="N5">
            <v>14.180000000000001</v>
          </cell>
          <cell r="O5">
            <v>4.4000000000000004</v>
          </cell>
          <cell r="P5">
            <v>5.14</v>
          </cell>
          <cell r="Q5">
            <v>0.95199999999999996</v>
          </cell>
          <cell r="R5">
            <v>1.8</v>
          </cell>
          <cell r="S5">
            <v>1.3</v>
          </cell>
          <cell r="T5">
            <v>0.5</v>
          </cell>
          <cell r="U5">
            <v>0.2</v>
          </cell>
          <cell r="V5">
            <v>342</v>
          </cell>
        </row>
        <row r="6">
          <cell r="A6" t="str">
            <v>КОМПОТ ИЗ СМОРОДИНЫ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K6">
            <v>4.5</v>
          </cell>
          <cell r="L6">
            <v>0</v>
          </cell>
          <cell r="N6">
            <v>70.900000000000006</v>
          </cell>
          <cell r="O6">
            <v>22</v>
          </cell>
          <cell r="P6">
            <v>25.7</v>
          </cell>
          <cell r="Q6">
            <v>4.76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1000</v>
          </cell>
          <cell r="D7">
            <v>200</v>
          </cell>
          <cell r="E7">
            <v>0.35</v>
          </cell>
          <cell r="F7">
            <v>0.08</v>
          </cell>
          <cell r="G7">
            <v>29.85</v>
          </cell>
          <cell r="H7">
            <v>122.2</v>
          </cell>
          <cell r="I7">
            <v>0.11</v>
          </cell>
          <cell r="K7">
            <v>0</v>
          </cell>
          <cell r="L7">
            <v>0</v>
          </cell>
          <cell r="M7">
            <v>0</v>
          </cell>
          <cell r="N7">
            <v>101.6</v>
          </cell>
          <cell r="O7">
            <v>96.8</v>
          </cell>
          <cell r="P7">
            <v>40.6</v>
          </cell>
          <cell r="Q7">
            <v>2.25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348</v>
          </cell>
        </row>
        <row r="8">
          <cell r="A8" t="str">
            <v>КОМПОТ ИЗ ЧЕРНОСЛИВА</v>
          </cell>
          <cell r="D8">
            <v>200</v>
          </cell>
          <cell r="E8">
            <v>0.35</v>
          </cell>
          <cell r="F8">
            <v>0.08</v>
          </cell>
          <cell r="G8">
            <v>29.85</v>
          </cell>
          <cell r="H8">
            <v>122.2</v>
          </cell>
          <cell r="I8">
            <v>0.11</v>
          </cell>
          <cell r="K8">
            <v>0</v>
          </cell>
          <cell r="L8">
            <v>0</v>
          </cell>
          <cell r="N8">
            <v>101.6</v>
          </cell>
          <cell r="O8">
            <v>96.8</v>
          </cell>
          <cell r="P8">
            <v>40.6</v>
          </cell>
          <cell r="Q8">
            <v>2.25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1000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K9">
            <v>0.72599999999999998</v>
          </cell>
          <cell r="L9">
            <v>0</v>
          </cell>
          <cell r="M9">
            <v>0</v>
          </cell>
          <cell r="N9">
            <v>32.479999999999997</v>
          </cell>
          <cell r="O9">
            <v>23.44</v>
          </cell>
          <cell r="P9">
            <v>17.46</v>
          </cell>
          <cell r="Q9">
            <v>0.69799999999999995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349</v>
          </cell>
        </row>
        <row r="10">
          <cell r="A10" t="str">
            <v>КОМПОТ ИЗ КУРАГИ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K10">
            <v>3.63</v>
          </cell>
          <cell r="L10">
            <v>0</v>
          </cell>
          <cell r="N10">
            <v>162.4</v>
          </cell>
          <cell r="O10">
            <v>117.2</v>
          </cell>
          <cell r="P10">
            <v>87.3</v>
          </cell>
          <cell r="Q10">
            <v>3.49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A11" t="str">
            <v>КОМПОТ ИЗ ПЛОДОВ  СУШЕНЫХ (урюк)</v>
          </cell>
          <cell r="B11">
            <v>200</v>
          </cell>
          <cell r="C11">
            <v>1000</v>
          </cell>
          <cell r="D11">
            <v>200</v>
          </cell>
          <cell r="E11">
            <v>0.75</v>
          </cell>
          <cell r="F11">
            <v>0.06</v>
          </cell>
          <cell r="G11">
            <v>27.93</v>
          </cell>
          <cell r="H11">
            <v>116.4</v>
          </cell>
          <cell r="I11">
            <v>1.6E-2</v>
          </cell>
          <cell r="J11">
            <v>0.6</v>
          </cell>
          <cell r="K11">
            <v>0.6</v>
          </cell>
          <cell r="L11">
            <v>0</v>
          </cell>
          <cell r="M11">
            <v>0</v>
          </cell>
          <cell r="N11">
            <v>33.22</v>
          </cell>
          <cell r="O11">
            <v>22.8</v>
          </cell>
          <cell r="P11">
            <v>18.16</v>
          </cell>
          <cell r="Q11">
            <v>0.48</v>
          </cell>
          <cell r="R11">
            <v>1.8</v>
          </cell>
          <cell r="S11">
            <v>1.3</v>
          </cell>
          <cell r="T11">
            <v>0.5</v>
          </cell>
          <cell r="U11">
            <v>0.2</v>
          </cell>
          <cell r="V11">
            <v>348</v>
          </cell>
        </row>
        <row r="12">
          <cell r="A12" t="str">
            <v>КОМПОТ ИЗ КЛУБНИКИ</v>
          </cell>
          <cell r="D12">
            <v>1000</v>
          </cell>
          <cell r="E12">
            <v>3.75</v>
          </cell>
          <cell r="F12">
            <v>0.3</v>
          </cell>
          <cell r="G12">
            <v>139.65</v>
          </cell>
          <cell r="H12">
            <v>582</v>
          </cell>
          <cell r="I12">
            <v>0.08</v>
          </cell>
          <cell r="K12">
            <v>3</v>
          </cell>
          <cell r="L12">
            <v>0</v>
          </cell>
          <cell r="N12">
            <v>166.1</v>
          </cell>
          <cell r="O12">
            <v>114</v>
          </cell>
          <cell r="P12">
            <v>90.8</v>
          </cell>
          <cell r="Q12">
            <v>2.4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6.5116279069767455E-2</v>
          </cell>
          <cell r="F13">
            <v>1.8604651162790697E-2</v>
          </cell>
          <cell r="G13">
            <v>13.953488372093023</v>
          </cell>
          <cell r="H13">
            <v>55.813953488372093</v>
          </cell>
          <cell r="I13">
            <v>0</v>
          </cell>
          <cell r="J13">
            <v>0</v>
          </cell>
          <cell r="K13">
            <v>2.7906976744186046E-2</v>
          </cell>
          <cell r="L13">
            <v>0</v>
          </cell>
          <cell r="M13">
            <v>0</v>
          </cell>
          <cell r="N13">
            <v>10.325581395348838</v>
          </cell>
          <cell r="O13">
            <v>2.6046511627906979</v>
          </cell>
          <cell r="P13">
            <v>1.3023255813953489</v>
          </cell>
          <cell r="Q13">
            <v>0.26046511627906982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376</v>
          </cell>
        </row>
        <row r="14">
          <cell r="D14">
            <v>215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K14">
            <v>0.03</v>
          </cell>
          <cell r="L14">
            <v>0</v>
          </cell>
          <cell r="N14">
            <v>11.1</v>
          </cell>
          <cell r="O14">
            <v>2.8</v>
          </cell>
          <cell r="P14">
            <v>1.4</v>
          </cell>
          <cell r="Q14">
            <v>0.28000000000000003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A15" t="str">
            <v>ЧАЙ С ЛИМОНОМ</v>
          </cell>
          <cell r="B15">
            <v>200</v>
          </cell>
          <cell r="C15" t="str">
            <v>200/15</v>
          </cell>
          <cell r="D15">
            <v>200</v>
          </cell>
          <cell r="E15">
            <v>0.11659192825112108</v>
          </cell>
          <cell r="F15">
            <v>1.7937219730941704E-2</v>
          </cell>
          <cell r="G15">
            <v>13.632286995515695</v>
          </cell>
          <cell r="H15">
            <v>55.605381165919283</v>
          </cell>
          <cell r="I15">
            <v>0</v>
          </cell>
          <cell r="J15">
            <v>0</v>
          </cell>
          <cell r="K15">
            <v>2.5381165919282513</v>
          </cell>
          <cell r="L15">
            <v>0</v>
          </cell>
          <cell r="M15">
            <v>0</v>
          </cell>
          <cell r="N15">
            <v>12.735426008968609</v>
          </cell>
          <cell r="O15">
            <v>3.9461883408071752</v>
          </cell>
          <cell r="P15">
            <v>2.1524663677130045</v>
          </cell>
          <cell r="Q15">
            <v>0.32286995515695066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377</v>
          </cell>
        </row>
        <row r="16">
          <cell r="D16">
            <v>223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K16">
            <v>2.83</v>
          </cell>
          <cell r="L16">
            <v>0</v>
          </cell>
          <cell r="N16">
            <v>14.2</v>
          </cell>
          <cell r="O16">
            <v>4.4000000000000004</v>
          </cell>
          <cell r="P16">
            <v>2.4</v>
          </cell>
          <cell r="Q16">
            <v>0.36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1.413953488372093</v>
          </cell>
          <cell r="F17">
            <v>1.2558139534883721</v>
          </cell>
          <cell r="G17">
            <v>14.79</v>
          </cell>
          <cell r="H17">
            <v>75.348837209302332</v>
          </cell>
          <cell r="I17">
            <v>3.7209302325581395E-2</v>
          </cell>
          <cell r="J17">
            <v>2.2000000000000002</v>
          </cell>
          <cell r="K17">
            <v>1.2372093023255815</v>
          </cell>
          <cell r="L17">
            <v>9.3023255813953494</v>
          </cell>
          <cell r="M17">
            <v>0</v>
          </cell>
          <cell r="N17">
            <v>117.76744186046511</v>
          </cell>
          <cell r="O17">
            <v>86.325581395348834</v>
          </cell>
          <cell r="P17">
            <v>14.325581395348838</v>
          </cell>
          <cell r="Q17">
            <v>0.38139534883720932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378</v>
          </cell>
        </row>
        <row r="18">
          <cell r="D18">
            <v>215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K18">
            <v>1.33</v>
          </cell>
          <cell r="L18">
            <v>10</v>
          </cell>
          <cell r="N18">
            <v>126.6</v>
          </cell>
          <cell r="O18">
            <v>92.8</v>
          </cell>
          <cell r="P18">
            <v>15.4</v>
          </cell>
          <cell r="Q18">
            <v>0.41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1000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K19">
            <v>1.3</v>
          </cell>
          <cell r="L19">
            <v>20</v>
          </cell>
          <cell r="M19">
            <v>0</v>
          </cell>
          <cell r="N19">
            <v>125.78</v>
          </cell>
          <cell r="O19">
            <v>90</v>
          </cell>
          <cell r="P19">
            <v>14</v>
          </cell>
          <cell r="Q19">
            <v>0.13400000000000001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379</v>
          </cell>
        </row>
        <row r="20"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K20">
            <v>6.5</v>
          </cell>
          <cell r="L20">
            <v>100</v>
          </cell>
          <cell r="N20">
            <v>628.9</v>
          </cell>
          <cell r="O20">
            <v>450</v>
          </cell>
          <cell r="P20">
            <v>70</v>
          </cell>
          <cell r="Q20">
            <v>0.67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A21" t="str">
            <v>ЧАЙ С МОЛОКОМ БЕЗ САХАРА</v>
          </cell>
          <cell r="B21">
            <v>200</v>
          </cell>
          <cell r="C21" t="str">
            <v>150/50/15</v>
          </cell>
          <cell r="D21">
            <v>200</v>
          </cell>
          <cell r="E21">
            <v>1.413953488372093</v>
          </cell>
          <cell r="F21">
            <v>1.2558139534883721</v>
          </cell>
          <cell r="G21">
            <v>17.3</v>
          </cell>
          <cell r="H21">
            <v>75.348837209302332</v>
          </cell>
          <cell r="I21">
            <v>0.10232558139534884</v>
          </cell>
          <cell r="J21">
            <v>0</v>
          </cell>
          <cell r="K21">
            <v>1.7674418604651163</v>
          </cell>
          <cell r="L21">
            <v>46.511627906976742</v>
          </cell>
          <cell r="M21">
            <v>0</v>
          </cell>
          <cell r="N21">
            <v>598.97674418604652</v>
          </cell>
          <cell r="O21">
            <v>402.60465116279067</v>
          </cell>
          <cell r="P21">
            <v>59.906976744186053</v>
          </cell>
          <cell r="Q21">
            <v>0.36279069767441863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380</v>
          </cell>
        </row>
        <row r="22">
          <cell r="D22">
            <v>215</v>
          </cell>
          <cell r="E22">
            <v>1.52</v>
          </cell>
          <cell r="F22">
            <v>1.35</v>
          </cell>
          <cell r="G22">
            <v>15.9</v>
          </cell>
          <cell r="H22">
            <v>81</v>
          </cell>
          <cell r="I22">
            <v>0.11</v>
          </cell>
          <cell r="K22">
            <v>1.9</v>
          </cell>
          <cell r="L22">
            <v>50</v>
          </cell>
          <cell r="N22">
            <v>643.9</v>
          </cell>
          <cell r="O22">
            <v>432.8</v>
          </cell>
          <cell r="P22">
            <v>64.400000000000006</v>
          </cell>
          <cell r="Q22">
            <v>0.39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1000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20</v>
          </cell>
          <cell r="K23">
            <v>1.5880000000000001</v>
          </cell>
          <cell r="L23">
            <v>24.4</v>
          </cell>
          <cell r="M23">
            <v>0</v>
          </cell>
          <cell r="N23">
            <v>152.22</v>
          </cell>
          <cell r="O23">
            <v>124.55999999999999</v>
          </cell>
          <cell r="P23">
            <v>21.34</v>
          </cell>
          <cell r="Q23">
            <v>0.47799999999999998</v>
          </cell>
          <cell r="R23">
            <v>0.3</v>
          </cell>
          <cell r="S23">
            <v>0</v>
          </cell>
          <cell r="T23">
            <v>9.8000000000000007</v>
          </cell>
          <cell r="U23">
            <v>0.2</v>
          </cell>
          <cell r="V23">
            <v>382</v>
          </cell>
        </row>
        <row r="24"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K24">
            <v>7.94</v>
          </cell>
          <cell r="L24">
            <v>122</v>
          </cell>
          <cell r="N24">
            <v>761.1</v>
          </cell>
          <cell r="O24">
            <v>622.79999999999995</v>
          </cell>
          <cell r="P24">
            <v>106.7</v>
          </cell>
          <cell r="Q24">
            <v>2.39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КИСЕЛЬ ЯГОДНЫЙ</v>
          </cell>
          <cell r="B25">
            <v>200</v>
          </cell>
          <cell r="C25">
            <v>1000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102</v>
          </cell>
          <cell r="I25">
            <v>3.2000000000000001E-2</v>
          </cell>
          <cell r="K25">
            <v>0.55200000000000005</v>
          </cell>
          <cell r="L25">
            <v>1.4000000000000002E-2</v>
          </cell>
          <cell r="M25">
            <v>0</v>
          </cell>
          <cell r="N25">
            <v>119.36400000000002</v>
          </cell>
          <cell r="O25">
            <v>124.68</v>
          </cell>
          <cell r="P25">
            <v>22.096</v>
          </cell>
          <cell r="Q25">
            <v>0.62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383</v>
          </cell>
        </row>
        <row r="26"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K26">
            <v>2.76</v>
          </cell>
          <cell r="L26">
            <v>7.0000000000000007E-2</v>
          </cell>
          <cell r="N26">
            <v>596.82000000000005</v>
          </cell>
          <cell r="O26">
            <v>623.4</v>
          </cell>
          <cell r="P26">
            <v>110.48</v>
          </cell>
          <cell r="Q26">
            <v>3.1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 t="str">
            <v>КЕФИР, АЦИДОФИЛИН, ПРОСТОКВАША, РЯЖЕНКА, АЙРАН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8</v>
          </cell>
          <cell r="H27">
            <v>100</v>
          </cell>
          <cell r="I27">
            <v>0.08</v>
          </cell>
          <cell r="J27">
            <v>14</v>
          </cell>
          <cell r="K27">
            <v>1.4</v>
          </cell>
          <cell r="L27">
            <v>40</v>
          </cell>
          <cell r="M27">
            <v>0.6</v>
          </cell>
          <cell r="N27">
            <v>240</v>
          </cell>
          <cell r="O27">
            <v>180</v>
          </cell>
          <cell r="P27">
            <v>28</v>
          </cell>
          <cell r="Q27">
            <v>0.2</v>
          </cell>
          <cell r="R27">
            <v>0</v>
          </cell>
          <cell r="S27">
            <v>12</v>
          </cell>
          <cell r="T27">
            <v>7.3</v>
          </cell>
          <cell r="U27">
            <v>1</v>
          </cell>
          <cell r="V27">
            <v>386</v>
          </cell>
        </row>
        <row r="28">
          <cell r="D28">
            <v>200</v>
          </cell>
          <cell r="E28">
            <v>5.8</v>
          </cell>
          <cell r="F28">
            <v>5</v>
          </cell>
          <cell r="G28">
            <v>8</v>
          </cell>
          <cell r="H28">
            <v>100</v>
          </cell>
          <cell r="I28">
            <v>0.08</v>
          </cell>
          <cell r="K28">
            <v>1.4</v>
          </cell>
          <cell r="L28">
            <v>40</v>
          </cell>
          <cell r="N28">
            <v>240</v>
          </cell>
          <cell r="O28">
            <v>180</v>
          </cell>
          <cell r="P28">
            <v>28</v>
          </cell>
          <cell r="Q28">
            <v>0.2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 t="str">
            <v>НАПИТОК ИЗ ПЛОДОВ ШИПОВНИКА</v>
          </cell>
          <cell r="B29">
            <v>200</v>
          </cell>
          <cell r="C29">
            <v>1000</v>
          </cell>
          <cell r="D29">
            <v>200</v>
          </cell>
          <cell r="E29">
            <v>0.67800000000000005</v>
          </cell>
          <cell r="F29">
            <v>0.27800000000000002</v>
          </cell>
          <cell r="G29">
            <v>20.76</v>
          </cell>
          <cell r="H29">
            <v>88.2</v>
          </cell>
          <cell r="I29">
            <v>1.2E-2</v>
          </cell>
          <cell r="J29">
            <v>5.6</v>
          </cell>
          <cell r="K29">
            <v>100</v>
          </cell>
          <cell r="L29">
            <v>0</v>
          </cell>
          <cell r="M29">
            <v>0</v>
          </cell>
          <cell r="N29">
            <v>21.34</v>
          </cell>
          <cell r="O29">
            <v>3.44</v>
          </cell>
          <cell r="P29">
            <v>3.44</v>
          </cell>
          <cell r="Q29">
            <v>0.63400000000000001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388</v>
          </cell>
        </row>
        <row r="30">
          <cell r="D30">
            <v>1000</v>
          </cell>
          <cell r="E30">
            <v>3.39</v>
          </cell>
          <cell r="F30">
            <v>1.39</v>
          </cell>
          <cell r="G30">
            <v>103.8</v>
          </cell>
          <cell r="H30">
            <v>441</v>
          </cell>
          <cell r="I30">
            <v>0.06</v>
          </cell>
          <cell r="K30">
            <v>500</v>
          </cell>
          <cell r="L30">
            <v>0</v>
          </cell>
          <cell r="N30">
            <v>106.7</v>
          </cell>
          <cell r="O30">
            <v>17.2</v>
          </cell>
          <cell r="P30">
            <v>17.2</v>
          </cell>
          <cell r="Q30">
            <v>3.17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 t="str">
            <v>СОК ФРУКТОВЫЙ</v>
          </cell>
          <cell r="B31">
            <v>200</v>
          </cell>
          <cell r="C31">
            <v>200</v>
          </cell>
          <cell r="D31">
            <v>200</v>
          </cell>
          <cell r="E31">
            <v>1</v>
          </cell>
          <cell r="F31">
            <v>0.2</v>
          </cell>
          <cell r="G31">
            <v>20.2</v>
          </cell>
          <cell r="H31">
            <v>86.6</v>
          </cell>
          <cell r="I31">
            <v>0.02</v>
          </cell>
          <cell r="J31">
            <v>1.1000000000000001</v>
          </cell>
          <cell r="K31">
            <v>4</v>
          </cell>
          <cell r="L31">
            <v>0</v>
          </cell>
          <cell r="M31">
            <v>0.2</v>
          </cell>
          <cell r="N31">
            <v>14</v>
          </cell>
          <cell r="O31">
            <v>14</v>
          </cell>
          <cell r="P31">
            <v>8</v>
          </cell>
          <cell r="Q31">
            <v>2.8</v>
          </cell>
          <cell r="R31">
            <v>0</v>
          </cell>
          <cell r="S31">
            <v>1.3</v>
          </cell>
          <cell r="T31">
            <v>0</v>
          </cell>
          <cell r="U31">
            <v>0</v>
          </cell>
          <cell r="V31" t="str">
            <v>ПР</v>
          </cell>
        </row>
        <row r="32">
          <cell r="D32">
            <v>200</v>
          </cell>
          <cell r="E32">
            <v>1</v>
          </cell>
          <cell r="F32">
            <v>0.2</v>
          </cell>
          <cell r="G32">
            <v>20.2</v>
          </cell>
          <cell r="H32">
            <v>86.6</v>
          </cell>
          <cell r="I32">
            <v>0.02</v>
          </cell>
          <cell r="K32">
            <v>4</v>
          </cell>
          <cell r="M32">
            <v>0.2</v>
          </cell>
          <cell r="N32">
            <v>14</v>
          </cell>
          <cell r="O32">
            <v>14</v>
          </cell>
          <cell r="P32">
            <v>8</v>
          </cell>
          <cell r="Q32">
            <v>2.8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 t="str">
            <v xml:space="preserve">МОЛОКО </v>
          </cell>
          <cell r="B33">
            <v>200</v>
          </cell>
          <cell r="C33">
            <v>200</v>
          </cell>
          <cell r="D33">
            <v>200</v>
          </cell>
          <cell r="E33">
            <v>5.8</v>
          </cell>
          <cell r="F33">
            <v>5</v>
          </cell>
          <cell r="G33">
            <v>9.6</v>
          </cell>
          <cell r="H33">
            <v>107</v>
          </cell>
          <cell r="I33">
            <v>0.08</v>
          </cell>
          <cell r="J33">
            <v>14</v>
          </cell>
          <cell r="K33">
            <v>2.6</v>
          </cell>
          <cell r="L33">
            <v>40</v>
          </cell>
          <cell r="M33">
            <v>0</v>
          </cell>
          <cell r="N33">
            <v>240</v>
          </cell>
          <cell r="O33">
            <v>180</v>
          </cell>
          <cell r="P33">
            <v>28</v>
          </cell>
          <cell r="Q33">
            <v>0.2</v>
          </cell>
          <cell r="R33">
            <v>0.3</v>
          </cell>
          <cell r="S33">
            <v>12</v>
          </cell>
          <cell r="T33">
            <v>3.6</v>
          </cell>
          <cell r="U33">
            <v>1</v>
          </cell>
          <cell r="V33" t="str">
            <v>ПР</v>
          </cell>
        </row>
        <row r="34">
          <cell r="D34">
            <v>200</v>
          </cell>
          <cell r="E34">
            <v>5.8</v>
          </cell>
          <cell r="F34">
            <v>5</v>
          </cell>
          <cell r="G34">
            <v>9.6</v>
          </cell>
          <cell r="H34">
            <v>107</v>
          </cell>
          <cell r="I34">
            <v>0.08</v>
          </cell>
          <cell r="K34">
            <v>2.6</v>
          </cell>
          <cell r="L34">
            <v>40</v>
          </cell>
          <cell r="N34">
            <v>240</v>
          </cell>
          <cell r="O34">
            <v>180</v>
          </cell>
          <cell r="P34">
            <v>28</v>
          </cell>
          <cell r="Q34">
            <v>0.2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</sheetData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ечка"/>
      <sheetName val="напитки"/>
      <sheetName val="мясо"/>
      <sheetName val="салаты"/>
      <sheetName val="каши"/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ТК_салаты_1-33"/>
      <sheetName val="ТК_мясо_34-57"/>
      <sheetName val="ТК_каши_58-73"/>
      <sheetName val="супы"/>
      <sheetName val="ТК_супы_74-85"/>
      <sheetName val="ТК_выпечка_86-100"/>
      <sheetName val="ТК_напитки_101-114"/>
      <sheetName val="ТК_соусы"/>
    </sheetNames>
    <sheetDataSet>
      <sheetData sheetId="0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C5">
            <v>0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L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  <cell r="Q6">
            <v>0</v>
          </cell>
          <cell r="R6">
            <v>0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C7">
            <v>0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L8">
            <v>0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  <cell r="Q8">
            <v>0</v>
          </cell>
          <cell r="R8">
            <v>0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C9">
            <v>0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L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  <cell r="Q10">
            <v>0</v>
          </cell>
          <cell r="R10">
            <v>0</v>
          </cell>
        </row>
        <row r="11">
          <cell r="A11" t="str">
            <v>ВАТРУШКИ (ПОВИДЛО)</v>
          </cell>
          <cell r="B11">
            <v>75</v>
          </cell>
          <cell r="C11">
            <v>0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L12">
            <v>0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  <cell r="Q12">
            <v>0</v>
          </cell>
          <cell r="R12">
            <v>0</v>
          </cell>
        </row>
        <row r="13">
          <cell r="A13" t="str">
            <v>ЯЗЫК СЛОЕНЫЙ</v>
          </cell>
          <cell r="B13">
            <v>80</v>
          </cell>
          <cell r="C13">
            <v>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L14">
            <v>0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  <cell r="Q14">
            <v>0</v>
          </cell>
          <cell r="R14">
            <v>0</v>
          </cell>
        </row>
        <row r="15">
          <cell r="A15" t="str">
            <v>ПИРОГ ОТКРЫТЫЙ</v>
          </cell>
          <cell r="B15">
            <v>1000</v>
          </cell>
          <cell r="C15">
            <v>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L16">
            <v>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  <cell r="Q16">
            <v>0</v>
          </cell>
          <cell r="R16">
            <v>0</v>
          </cell>
        </row>
        <row r="17">
          <cell r="A17" t="str">
            <v>СЛОЙКА С ПОВИДЛОМ</v>
          </cell>
          <cell r="B17">
            <v>75</v>
          </cell>
          <cell r="C17">
            <v>0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L18">
            <v>0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  <cell r="Q18">
            <v>0</v>
          </cell>
          <cell r="R18">
            <v>0</v>
          </cell>
        </row>
        <row r="19">
          <cell r="A19" t="str">
            <v>ПИРОЖКИ ПЕСОЧНЫЕ С ЯБЛОКОМ</v>
          </cell>
          <cell r="B19">
            <v>75</v>
          </cell>
          <cell r="C19">
            <v>0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L20">
            <v>0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  <cell r="Q20">
            <v>0</v>
          </cell>
          <cell r="R20">
            <v>0</v>
          </cell>
        </row>
        <row r="21">
          <cell r="A21" t="str">
            <v>БУЛОЧКА ДОМАШНЯЯ</v>
          </cell>
          <cell r="B21">
            <v>75</v>
          </cell>
          <cell r="C21">
            <v>0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L22">
            <v>0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  <cell r="Q22">
            <v>0</v>
          </cell>
          <cell r="R22">
            <v>0</v>
          </cell>
        </row>
        <row r="23">
          <cell r="A23" t="str">
            <v>БУЛОЧКА ДОРОЖНАЯ</v>
          </cell>
          <cell r="B23">
            <v>75</v>
          </cell>
          <cell r="C23">
            <v>0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L24">
            <v>0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  <cell r="Q24">
            <v>0</v>
          </cell>
          <cell r="R24">
            <v>0</v>
          </cell>
        </row>
        <row r="25">
          <cell r="A25" t="str">
            <v>БУЛОЧКА С ПОВИДЛОМ ОБСЫПНАЯ</v>
          </cell>
          <cell r="B25">
            <v>75</v>
          </cell>
          <cell r="C25">
            <v>0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L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  <cell r="Q26">
            <v>0</v>
          </cell>
          <cell r="R26">
            <v>0</v>
          </cell>
        </row>
        <row r="27">
          <cell r="A27" t="str">
            <v>БУЛОЧКА "ВЕСНУШКА"</v>
          </cell>
          <cell r="B27">
            <v>50</v>
          </cell>
          <cell r="C27">
            <v>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L28">
            <v>0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  <cell r="Q28">
            <v>0</v>
          </cell>
          <cell r="R28">
            <v>0</v>
          </cell>
        </row>
        <row r="29">
          <cell r="A29" t="str">
            <v>БУЛОЧКА "ЛАКОМКА"</v>
          </cell>
          <cell r="B29">
            <v>60</v>
          </cell>
          <cell r="C29">
            <v>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L30">
            <v>0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  <cell r="Q30">
            <v>0</v>
          </cell>
          <cell r="R30">
            <v>0</v>
          </cell>
        </row>
        <row r="31">
          <cell r="A31" t="str">
            <v>БУЛОЧКА "МОЛОЧНАЯ"</v>
          </cell>
          <cell r="B31">
            <v>100</v>
          </cell>
          <cell r="C31">
            <v>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L32">
            <v>0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  <cell r="Q32">
            <v>0</v>
          </cell>
          <cell r="R32">
            <v>0</v>
          </cell>
        </row>
        <row r="33">
          <cell r="A33" t="str">
            <v>КЕКС "СТОЛИЧНЫЙ"</v>
          </cell>
          <cell r="B33">
            <v>75</v>
          </cell>
          <cell r="C33">
            <v>0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L34">
            <v>0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  <cell r="Q34">
            <v>0</v>
          </cell>
          <cell r="R34">
            <v>0</v>
          </cell>
        </row>
        <row r="35">
          <cell r="A35" t="str">
            <v>КЕКС "ТВОРОЖНЫЙ"</v>
          </cell>
          <cell r="B35">
            <v>50</v>
          </cell>
          <cell r="C35">
            <v>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L36">
            <v>0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  <cell r="Q36">
            <v>0</v>
          </cell>
          <cell r="R36">
            <v>0</v>
          </cell>
        </row>
        <row r="37">
          <cell r="A37" t="str">
            <v>СОСИСКА В ТЕСТЕ</v>
          </cell>
          <cell r="B37">
            <v>50</v>
          </cell>
          <cell r="C37">
            <v>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L38">
            <v>0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  <cell r="Q38">
            <v>0</v>
          </cell>
          <cell r="R38">
            <v>0</v>
          </cell>
        </row>
        <row r="39">
          <cell r="A39" t="str">
            <v>КОРЖИКИ МОЛОЧНЫЕ</v>
          </cell>
          <cell r="B39">
            <v>75</v>
          </cell>
          <cell r="C39">
            <v>0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L40">
            <v>0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  <cell r="Q40">
            <v>0</v>
          </cell>
          <cell r="R40">
            <v>0</v>
          </cell>
        </row>
        <row r="41">
          <cell r="A41" t="str">
            <v>ХЛЕБ ПШЕНИЧНЫЙ</v>
          </cell>
          <cell r="B41">
            <v>50</v>
          </cell>
          <cell r="C41">
            <v>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  <cell r="R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  <cell r="Q42">
            <v>0</v>
          </cell>
          <cell r="R42">
            <v>0</v>
          </cell>
        </row>
        <row r="43">
          <cell r="A43" t="str">
            <v>ХЛЕБ ПШЕНИЧНЫЙ</v>
          </cell>
          <cell r="B43">
            <v>30</v>
          </cell>
          <cell r="C43">
            <v>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  <cell r="R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  <cell r="Q44">
            <v>0</v>
          </cell>
          <cell r="R44">
            <v>0</v>
          </cell>
        </row>
        <row r="45">
          <cell r="A45" t="str">
            <v>ХЛЕБ РЖАНО-ПШЕНИЧНЫЙ</v>
          </cell>
          <cell r="B45">
            <v>20</v>
          </cell>
          <cell r="C45">
            <v>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  <cell r="R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  <cell r="Q46">
            <v>0</v>
          </cell>
          <cell r="R46">
            <v>0</v>
          </cell>
        </row>
        <row r="47">
          <cell r="A47" t="str">
            <v xml:space="preserve">ХЛЕБ РЖАНО-ПШЕНИЧНЫЙ </v>
          </cell>
          <cell r="B47">
            <v>20</v>
          </cell>
          <cell r="C47">
            <v>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  <cell r="R47">
            <v>0</v>
          </cell>
        </row>
        <row r="48">
          <cell r="A48" t="str">
            <v>КОРЖИК ДЕТСКИЙ</v>
          </cell>
          <cell r="B48">
            <v>0</v>
          </cell>
          <cell r="C48">
            <v>0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  <cell r="Q48">
            <v>0</v>
          </cell>
          <cell r="R48">
            <v>0</v>
          </cell>
        </row>
        <row r="49">
          <cell r="A49" t="str">
            <v>ИЗДЕЛИЕ КОНДИТЕРСКОЕ (ЗЕФИР)</v>
          </cell>
          <cell r="B49">
            <v>20</v>
          </cell>
          <cell r="C49">
            <v>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  <cell r="R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20</v>
          </cell>
          <cell r="E50">
            <v>0.13</v>
          </cell>
          <cell r="F50">
            <v>0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  <cell r="Q50">
            <v>0</v>
          </cell>
          <cell r="R50">
            <v>0</v>
          </cell>
        </row>
        <row r="51">
          <cell r="A51" t="str">
            <v>ИЗДЕЛИЕ КОНДИТЕРСКОЕ</v>
          </cell>
          <cell r="B51">
            <v>20</v>
          </cell>
          <cell r="C51">
            <v>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  <cell r="R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  <cell r="Q52">
            <v>0</v>
          </cell>
          <cell r="R5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53"/>
  <sheetViews>
    <sheetView tabSelected="1" zoomScaleNormal="100" workbookViewId="0">
      <selection sqref="A1:I42"/>
    </sheetView>
  </sheetViews>
  <sheetFormatPr defaultRowHeight="15" x14ac:dyDescent="0.25"/>
  <sheetData>
    <row r="1" spans="1:9" x14ac:dyDescent="0.25">
      <c r="A1" s="26" t="s">
        <v>10</v>
      </c>
      <c r="B1" s="26"/>
      <c r="C1" s="26"/>
      <c r="D1" s="26"/>
      <c r="E1" s="26"/>
      <c r="F1" s="26"/>
      <c r="G1" s="26"/>
      <c r="H1" s="26"/>
      <c r="I1" s="26"/>
    </row>
    <row r="2" spans="1:9" x14ac:dyDescent="0.25">
      <c r="A2" s="23" t="s">
        <v>16</v>
      </c>
      <c r="B2" s="23"/>
      <c r="C2" s="23"/>
      <c r="D2" s="23"/>
      <c r="E2" s="23"/>
      <c r="F2" s="23"/>
      <c r="G2" s="23"/>
      <c r="H2" s="23"/>
      <c r="I2" s="23"/>
    </row>
    <row r="3" spans="1:9" ht="15" customHeight="1" x14ac:dyDescent="0.25">
      <c r="A3" s="27" t="s">
        <v>17</v>
      </c>
      <c r="B3" s="27"/>
      <c r="C3" s="27"/>
      <c r="D3" s="27"/>
      <c r="E3" s="27"/>
      <c r="F3" s="27"/>
      <c r="G3" s="27"/>
      <c r="H3" s="27"/>
      <c r="I3" s="27"/>
    </row>
    <row r="4" spans="1:9" ht="15" customHeight="1" x14ac:dyDescent="0.25">
      <c r="A4" s="27" t="s">
        <v>18</v>
      </c>
      <c r="B4" s="27"/>
      <c r="C4" s="27"/>
      <c r="D4" s="27"/>
      <c r="E4" s="27"/>
      <c r="F4" s="27"/>
      <c r="G4" s="27"/>
      <c r="H4" s="27"/>
      <c r="I4" s="27"/>
    </row>
    <row r="5" spans="1:9" ht="15" customHeight="1" x14ac:dyDescent="0.25">
      <c r="A5" s="24" t="s">
        <v>0</v>
      </c>
      <c r="B5" s="24" t="s">
        <v>1</v>
      </c>
      <c r="C5" s="25" t="s">
        <v>2</v>
      </c>
      <c r="D5" s="24" t="s">
        <v>3</v>
      </c>
      <c r="E5" s="24"/>
      <c r="F5" s="24"/>
      <c r="G5" s="22" t="s">
        <v>4</v>
      </c>
      <c r="H5" s="22" t="s">
        <v>19</v>
      </c>
      <c r="I5" s="22" t="s">
        <v>20</v>
      </c>
    </row>
    <row r="6" spans="1:9" ht="45" x14ac:dyDescent="0.25">
      <c r="A6" s="24"/>
      <c r="B6" s="24"/>
      <c r="C6" s="25"/>
      <c r="D6" s="18" t="s">
        <v>5</v>
      </c>
      <c r="E6" s="18" t="s">
        <v>6</v>
      </c>
      <c r="F6" s="18" t="s">
        <v>7</v>
      </c>
      <c r="G6" s="22"/>
      <c r="H6" s="22"/>
      <c r="I6" s="22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7" t="s">
        <v>8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21</v>
      </c>
      <c r="B9" s="3" t="s">
        <v>22</v>
      </c>
      <c r="C9" s="7">
        <v>40</v>
      </c>
      <c r="D9" s="6">
        <v>0.4</v>
      </c>
      <c r="E9" s="6">
        <v>3.94</v>
      </c>
      <c r="F9" s="6">
        <v>5.62</v>
      </c>
      <c r="G9" s="15">
        <v>27.7</v>
      </c>
      <c r="H9" s="2">
        <v>10.86</v>
      </c>
      <c r="I9" s="2">
        <v>11.42</v>
      </c>
    </row>
    <row r="10" spans="1:9" ht="33.75" x14ac:dyDescent="0.25">
      <c r="A10" s="1">
        <v>271</v>
      </c>
      <c r="B10" s="3" t="s">
        <v>23</v>
      </c>
      <c r="C10" s="7">
        <v>100</v>
      </c>
      <c r="D10" s="8">
        <v>5.61</v>
      </c>
      <c r="E10" s="8">
        <v>7.6</v>
      </c>
      <c r="F10" s="8">
        <v>5.84</v>
      </c>
      <c r="G10" s="28">
        <v>124</v>
      </c>
      <c r="H10" s="2">
        <v>60.98</v>
      </c>
      <c r="I10" s="2">
        <v>60.98</v>
      </c>
    </row>
    <row r="11" spans="1:9" x14ac:dyDescent="0.25">
      <c r="A11" s="1"/>
      <c r="B11" s="3"/>
      <c r="C11" s="1"/>
      <c r="D11" s="2"/>
      <c r="E11" s="2"/>
      <c r="F11" s="2"/>
      <c r="G11" s="2"/>
      <c r="H11" s="2"/>
      <c r="I11" s="2"/>
    </row>
    <row r="12" spans="1:9" x14ac:dyDescent="0.25">
      <c r="A12" s="19"/>
      <c r="B12" s="20"/>
      <c r="C12" s="4"/>
      <c r="D12" s="6"/>
      <c r="E12" s="6"/>
      <c r="F12" s="6"/>
      <c r="G12" s="15"/>
      <c r="H12" s="1"/>
      <c r="I12" s="1"/>
    </row>
    <row r="13" spans="1:9" ht="45" x14ac:dyDescent="0.25">
      <c r="A13" s="1" t="s">
        <v>24</v>
      </c>
      <c r="B13" s="3" t="s">
        <v>25</v>
      </c>
      <c r="C13" s="16">
        <v>150</v>
      </c>
      <c r="D13" s="29">
        <v>5.4</v>
      </c>
      <c r="E13" s="29">
        <v>4.9000000000000004</v>
      </c>
      <c r="F13" s="29">
        <v>22.8</v>
      </c>
      <c r="G13" s="29">
        <v>196.8</v>
      </c>
      <c r="H13" s="30">
        <v>10.32</v>
      </c>
      <c r="I13" s="30">
        <v>10.32</v>
      </c>
    </row>
    <row r="14" spans="1:9" ht="33.75" x14ac:dyDescent="0.25">
      <c r="A14" s="1" t="str">
        <f>VLOOKUP($B14,[1]Выпека!$A$5:$V$56,22,FALSE)</f>
        <v>ПР</v>
      </c>
      <c r="B14" s="3" t="s">
        <v>15</v>
      </c>
      <c r="C14" s="7">
        <v>30</v>
      </c>
      <c r="D14" s="6">
        <v>2.2999999999999998</v>
      </c>
      <c r="E14" s="6">
        <v>0.3</v>
      </c>
      <c r="F14" s="6">
        <v>0.45</v>
      </c>
      <c r="G14" s="6">
        <v>70.14</v>
      </c>
      <c r="H14" s="2">
        <v>2.71</v>
      </c>
      <c r="I14" s="2">
        <v>2.71</v>
      </c>
    </row>
    <row r="15" spans="1:9" ht="45" x14ac:dyDescent="0.25">
      <c r="A15" s="1" t="str">
        <f>VLOOKUP($B15,[1]Выпека!$A$5:$V$56,22,FALSE)</f>
        <v>ПР</v>
      </c>
      <c r="B15" s="3" t="s">
        <v>11</v>
      </c>
      <c r="C15" s="1">
        <v>20</v>
      </c>
      <c r="D15" s="1">
        <v>2.41</v>
      </c>
      <c r="E15" s="1">
        <v>0.37</v>
      </c>
      <c r="F15" s="1">
        <v>14.62</v>
      </c>
      <c r="G15" s="1">
        <v>72.33</v>
      </c>
      <c r="H15" s="2">
        <v>1.93</v>
      </c>
      <c r="I15" s="2">
        <v>1.93</v>
      </c>
    </row>
    <row r="16" spans="1:9" ht="56.25" x14ac:dyDescent="0.25">
      <c r="A16" s="1" t="s">
        <v>26</v>
      </c>
      <c r="B16" s="3" t="s">
        <v>27</v>
      </c>
      <c r="C16" s="1">
        <f>VLOOKUP($B16,[1]Напитки!$A$5:$Q$34,2,FALSE)</f>
        <v>200</v>
      </c>
      <c r="D16" s="2">
        <v>3.9</v>
      </c>
      <c r="E16" s="2">
        <v>2.9</v>
      </c>
      <c r="F16" s="2">
        <v>11.2</v>
      </c>
      <c r="G16" s="2">
        <v>86</v>
      </c>
      <c r="H16" s="2">
        <v>20.399999999999999</v>
      </c>
      <c r="I16" s="2">
        <v>20.399999999999999</v>
      </c>
    </row>
    <row r="17" spans="1:9" ht="67.5" x14ac:dyDescent="0.25">
      <c r="A17" s="5" t="s">
        <v>28</v>
      </c>
      <c r="B17" s="3" t="s">
        <v>29</v>
      </c>
      <c r="C17" s="7">
        <v>200</v>
      </c>
      <c r="D17" s="2">
        <v>3.8</v>
      </c>
      <c r="E17" s="2">
        <v>2.9</v>
      </c>
      <c r="F17" s="2">
        <v>11.3</v>
      </c>
      <c r="G17" s="2">
        <v>86</v>
      </c>
      <c r="H17" s="2">
        <v>15.2</v>
      </c>
      <c r="I17" s="2">
        <v>15.2</v>
      </c>
    </row>
    <row r="18" spans="1:9" x14ac:dyDescent="0.25">
      <c r="A18" s="1"/>
      <c r="B18" s="3"/>
      <c r="C18" s="4"/>
      <c r="D18" s="8"/>
      <c r="E18" s="8"/>
      <c r="F18" s="8"/>
      <c r="G18" s="8"/>
      <c r="H18" s="2"/>
      <c r="I18" s="2"/>
    </row>
    <row r="19" spans="1:9" x14ac:dyDescent="0.25">
      <c r="A19" s="1"/>
      <c r="B19" s="11" t="s">
        <v>9</v>
      </c>
      <c r="C19" s="10">
        <f>C18+C17+C15+C14+C13+C10+C9</f>
        <v>540</v>
      </c>
      <c r="D19" s="10">
        <f>D18+D17+D15+D14+D13+D10+D9</f>
        <v>19.919999999999998</v>
      </c>
      <c r="E19" s="10">
        <f>E18+E17+E15+E14+E13+E10+E9</f>
        <v>20.010000000000002</v>
      </c>
      <c r="F19" s="10">
        <f>F18+F17+F15+F14+F13+F10+F9</f>
        <v>60.63</v>
      </c>
      <c r="G19" s="10">
        <f>G18+G17+G15+G14+G13+G10+G9</f>
        <v>576.97</v>
      </c>
      <c r="H19" s="10">
        <f>H17+H15+H14+H13+H10+H9</f>
        <v>102</v>
      </c>
      <c r="I19" s="10">
        <f>I17+I15+I14+I13+I10+I9</f>
        <v>102.56</v>
      </c>
    </row>
    <row r="20" spans="1:9" x14ac:dyDescent="0.25">
      <c r="A20" s="1"/>
      <c r="B20" s="11"/>
      <c r="C20" s="17"/>
      <c r="D20" s="17"/>
      <c r="E20" s="17"/>
      <c r="F20" s="17"/>
      <c r="G20" s="17"/>
      <c r="H20" s="10"/>
      <c r="I20" s="10"/>
    </row>
    <row r="21" spans="1:9" x14ac:dyDescent="0.25">
      <c r="A21" s="1"/>
      <c r="B21" s="17" t="s">
        <v>30</v>
      </c>
      <c r="C21" s="1"/>
      <c r="D21" s="1"/>
      <c r="E21" s="1"/>
      <c r="F21" s="1"/>
      <c r="G21" s="1"/>
      <c r="H21" s="1"/>
      <c r="I21" s="1"/>
    </row>
    <row r="22" spans="1:9" x14ac:dyDescent="0.25">
      <c r="A22" s="1" t="str">
        <f>VLOOKUP($B22,[1]Напитки!$A$5:$V$34,22,FALSE)</f>
        <v>ПР</v>
      </c>
      <c r="B22" s="3" t="s">
        <v>31</v>
      </c>
      <c r="C22" s="1">
        <f>VLOOKUP($B22,[1]Напитки!$A$5:$Q$34,2,FALSE)</f>
        <v>200</v>
      </c>
      <c r="D22" s="2">
        <f>VLOOKUP($B22,[1]Напитки!$A$5:$Q$34,5,FALSE)</f>
        <v>5.8</v>
      </c>
      <c r="E22" s="2">
        <f>VLOOKUP($B22,[1]Напитки!$A$5:$Q$34,6,FALSE)</f>
        <v>5</v>
      </c>
      <c r="F22" s="2">
        <f>VLOOKUP($B22,[1]Напитки!$A$5:$Q$34,7,FALSE)</f>
        <v>9.6</v>
      </c>
      <c r="G22" s="2">
        <f>VLOOKUP($B22,[1]Напитки!$A$5:$Q$34,8,FALSE)</f>
        <v>107</v>
      </c>
      <c r="H22" s="2"/>
      <c r="I22" s="2">
        <f>I23</f>
        <v>13.8</v>
      </c>
    </row>
    <row r="23" spans="1:9" x14ac:dyDescent="0.25">
      <c r="A23" s="1"/>
      <c r="B23" s="11" t="s">
        <v>9</v>
      </c>
      <c r="C23" s="1">
        <f>SUM(C22)</f>
        <v>200</v>
      </c>
      <c r="D23" s="10">
        <f>SUM(D22)</f>
        <v>5.8</v>
      </c>
      <c r="E23" s="10">
        <f>SUM(E22)</f>
        <v>5</v>
      </c>
      <c r="F23" s="10">
        <f>SUM(F22)</f>
        <v>9.6</v>
      </c>
      <c r="G23" s="10">
        <f>SUM(G22)</f>
        <v>107</v>
      </c>
      <c r="H23" s="10"/>
      <c r="I23" s="10">
        <v>13.8</v>
      </c>
    </row>
    <row r="24" spans="1:9" x14ac:dyDescent="0.25">
      <c r="A24" s="1"/>
      <c r="B24" s="17" t="s">
        <v>12</v>
      </c>
      <c r="C24" s="1"/>
      <c r="D24" s="2"/>
      <c r="E24" s="2"/>
      <c r="F24" s="2"/>
      <c r="G24" s="2"/>
      <c r="H24" s="2"/>
      <c r="I24" s="2"/>
    </row>
    <row r="25" spans="1:9" ht="45" x14ac:dyDescent="0.25">
      <c r="A25" s="1" t="s">
        <v>32</v>
      </c>
      <c r="B25" s="3" t="s">
        <v>33</v>
      </c>
      <c r="C25" s="4">
        <v>60</v>
      </c>
      <c r="D25" s="6">
        <v>0.8</v>
      </c>
      <c r="E25" s="6">
        <v>2.7</v>
      </c>
      <c r="F25" s="6">
        <v>14.6</v>
      </c>
      <c r="G25" s="15">
        <v>45.6</v>
      </c>
      <c r="H25" s="2">
        <v>5.7</v>
      </c>
      <c r="I25" s="2">
        <v>5.7</v>
      </c>
    </row>
    <row r="26" spans="1:9" x14ac:dyDescent="0.25">
      <c r="A26" s="1">
        <v>102</v>
      </c>
      <c r="B26" s="12" t="s">
        <v>34</v>
      </c>
      <c r="C26" s="4">
        <v>250</v>
      </c>
      <c r="D26" s="8">
        <v>5.49</v>
      </c>
      <c r="E26" s="8">
        <v>5.27</v>
      </c>
      <c r="F26" s="8">
        <v>7.34</v>
      </c>
      <c r="G26" s="28">
        <v>145.75</v>
      </c>
      <c r="H26" s="2">
        <v>10.92</v>
      </c>
      <c r="I26" s="2">
        <v>10.92</v>
      </c>
    </row>
    <row r="27" spans="1:9" x14ac:dyDescent="0.25">
      <c r="A27" s="1"/>
      <c r="B27" s="3"/>
      <c r="C27" s="1"/>
      <c r="D27" s="2"/>
      <c r="E27" s="2"/>
      <c r="F27" s="2"/>
      <c r="G27" s="2"/>
      <c r="H27" s="2"/>
      <c r="I27" s="2"/>
    </row>
    <row r="28" spans="1:9" x14ac:dyDescent="0.25">
      <c r="A28" s="1">
        <v>229</v>
      </c>
      <c r="B28" s="12" t="s">
        <v>35</v>
      </c>
      <c r="C28" s="4">
        <v>100</v>
      </c>
      <c r="D28" s="8">
        <v>9.6300000000000008</v>
      </c>
      <c r="E28" s="8">
        <v>7.43</v>
      </c>
      <c r="F28" s="8">
        <v>25.7</v>
      </c>
      <c r="G28" s="28">
        <v>157.5</v>
      </c>
      <c r="H28" s="1">
        <v>53.42</v>
      </c>
      <c r="I28" s="1">
        <v>75.86</v>
      </c>
    </row>
    <row r="29" spans="1:9" x14ac:dyDescent="0.25">
      <c r="A29" s="1"/>
      <c r="B29" s="3"/>
      <c r="C29" s="4"/>
      <c r="D29" s="8"/>
      <c r="E29" s="8"/>
      <c r="F29" s="8"/>
      <c r="G29" s="28"/>
      <c r="H29" s="1"/>
      <c r="I29" s="1"/>
    </row>
    <row r="30" spans="1:9" ht="45" x14ac:dyDescent="0.25">
      <c r="A30" s="5" t="s">
        <v>36</v>
      </c>
      <c r="B30" s="3" t="s">
        <v>14</v>
      </c>
      <c r="C30" s="7">
        <v>150</v>
      </c>
      <c r="D30" s="6">
        <v>3.2</v>
      </c>
      <c r="E30" s="6">
        <v>5.2</v>
      </c>
      <c r="F30" s="6">
        <v>29.8</v>
      </c>
      <c r="G30" s="15">
        <v>169.4</v>
      </c>
      <c r="H30" s="1">
        <v>22.68</v>
      </c>
      <c r="I30" s="1">
        <v>22.68</v>
      </c>
    </row>
    <row r="31" spans="1:9" x14ac:dyDescent="0.25">
      <c r="A31" s="1" t="s">
        <v>21</v>
      </c>
      <c r="B31" s="20" t="s">
        <v>37</v>
      </c>
      <c r="C31" s="7">
        <v>50</v>
      </c>
      <c r="D31" s="16">
        <v>3.83</v>
      </c>
      <c r="E31" s="16">
        <v>0.5</v>
      </c>
      <c r="F31" s="16">
        <v>0.75</v>
      </c>
      <c r="G31" s="16">
        <v>116.9</v>
      </c>
      <c r="H31" s="2">
        <v>4.5199999999999996</v>
      </c>
      <c r="I31" s="2">
        <v>4.5199999999999996</v>
      </c>
    </row>
    <row r="32" spans="1:9" ht="48" x14ac:dyDescent="0.25">
      <c r="A32" s="1" t="e">
        <f>VLOOKUP($B32,[1]Выпека!$A$5:$V$56,22,FALSE)</f>
        <v>#N/A</v>
      </c>
      <c r="B32" s="31" t="s">
        <v>38</v>
      </c>
      <c r="C32" s="4">
        <v>30</v>
      </c>
      <c r="D32" s="8">
        <v>2</v>
      </c>
      <c r="E32" s="8">
        <v>0.4</v>
      </c>
      <c r="F32" s="8">
        <v>10</v>
      </c>
      <c r="G32" s="8">
        <v>51.2</v>
      </c>
      <c r="H32" s="2"/>
      <c r="I32" s="2"/>
    </row>
    <row r="33" spans="1:9" ht="22.5" x14ac:dyDescent="0.25">
      <c r="A33" s="1" t="str">
        <f>VLOOKUP($B33,[1]Выпека!$A$5:$V$56,22,FALSE)</f>
        <v>ПР</v>
      </c>
      <c r="B33" s="3" t="s">
        <v>39</v>
      </c>
      <c r="C33" s="1">
        <v>20</v>
      </c>
      <c r="D33" s="8">
        <v>1.1200000000000001</v>
      </c>
      <c r="E33" s="8">
        <v>0.22</v>
      </c>
      <c r="F33" s="8">
        <v>0.34</v>
      </c>
      <c r="G33" s="8">
        <v>45.98</v>
      </c>
      <c r="H33" s="2">
        <v>1.93</v>
      </c>
      <c r="I33" s="2">
        <v>1.93</v>
      </c>
    </row>
    <row r="34" spans="1:9" x14ac:dyDescent="0.25">
      <c r="A34" s="1"/>
      <c r="B34" s="3"/>
      <c r="C34" s="1"/>
      <c r="D34" s="8"/>
      <c r="E34" s="8"/>
      <c r="F34" s="8"/>
      <c r="G34" s="8"/>
      <c r="H34" s="2"/>
      <c r="I34" s="2"/>
    </row>
    <row r="35" spans="1:9" ht="45" x14ac:dyDescent="0.25">
      <c r="A35" s="1" t="s">
        <v>40</v>
      </c>
      <c r="B35" s="3" t="s">
        <v>41</v>
      </c>
      <c r="C35" s="4">
        <v>200</v>
      </c>
      <c r="D35" s="6">
        <v>0.1</v>
      </c>
      <c r="E35" s="6">
        <v>0.1</v>
      </c>
      <c r="F35" s="6">
        <v>15.7</v>
      </c>
      <c r="G35" s="6">
        <v>66.900000000000006</v>
      </c>
      <c r="H35" s="2">
        <v>2.83</v>
      </c>
      <c r="I35" s="2">
        <v>7.74</v>
      </c>
    </row>
    <row r="36" spans="1:9" x14ac:dyDescent="0.25">
      <c r="A36" s="1"/>
      <c r="B36" s="3"/>
      <c r="C36" s="4"/>
      <c r="D36" s="8"/>
      <c r="E36" s="8"/>
      <c r="F36" s="8"/>
      <c r="G36" s="8"/>
      <c r="H36" s="2"/>
      <c r="I36" s="2"/>
    </row>
    <row r="37" spans="1:9" x14ac:dyDescent="0.25">
      <c r="A37" s="1"/>
      <c r="B37" s="11" t="s">
        <v>9</v>
      </c>
      <c r="C37" s="21">
        <f>C35+C33+C31+C30+C28+C26+C25</f>
        <v>830</v>
      </c>
      <c r="D37" s="10">
        <f>D35+D33+D31+D30+D28+D26+D25</f>
        <v>24.170000000000005</v>
      </c>
      <c r="E37" s="10">
        <f>E35+E33+E31+E30+E28+E26+E25</f>
        <v>21.419999999999998</v>
      </c>
      <c r="F37" s="10">
        <f>F35+F33+F31+F30+F28+F26+F25</f>
        <v>94.23</v>
      </c>
      <c r="G37" s="10">
        <f>G35+G33+G31+G30+G28+G26+G25</f>
        <v>748.03000000000009</v>
      </c>
      <c r="H37" s="10">
        <f>SUM(H25:H36)</f>
        <v>102</v>
      </c>
      <c r="I37" s="10">
        <f>SUM(I25:I35)</f>
        <v>129.35</v>
      </c>
    </row>
    <row r="38" spans="1:9" x14ac:dyDescent="0.25">
      <c r="A38" s="1"/>
      <c r="B38" s="9" t="s">
        <v>42</v>
      </c>
      <c r="C38" s="1"/>
      <c r="D38" s="2"/>
      <c r="E38" s="2"/>
      <c r="F38" s="2"/>
      <c r="G38" s="2"/>
      <c r="H38" s="2"/>
      <c r="I38" s="2"/>
    </row>
    <row r="39" spans="1:9" ht="33.75" x14ac:dyDescent="0.25">
      <c r="A39" s="5">
        <f>VLOOKUP($B39, [2]выпечка!$A$1:$R$52, 17, FALSE)</f>
        <v>425</v>
      </c>
      <c r="B39" s="3" t="s">
        <v>43</v>
      </c>
      <c r="C39" s="7">
        <v>100</v>
      </c>
      <c r="D39" s="8">
        <v>3.12</v>
      </c>
      <c r="E39" s="8">
        <v>5.22</v>
      </c>
      <c r="F39" s="8">
        <v>11.34</v>
      </c>
      <c r="G39" s="8">
        <v>145.97999999999999</v>
      </c>
      <c r="H39" s="2"/>
      <c r="I39" s="2">
        <v>14.96</v>
      </c>
    </row>
    <row r="40" spans="1:9" ht="22.5" x14ac:dyDescent="0.25">
      <c r="A40" s="5" t="s">
        <v>44</v>
      </c>
      <c r="B40" s="12" t="s">
        <v>13</v>
      </c>
      <c r="C40" s="7">
        <v>200</v>
      </c>
      <c r="D40" s="6">
        <v>0.1</v>
      </c>
      <c r="E40" s="6">
        <v>0.1</v>
      </c>
      <c r="F40" s="6">
        <v>15.7</v>
      </c>
      <c r="G40" s="6">
        <v>66.900000000000006</v>
      </c>
      <c r="H40" s="2"/>
      <c r="I40" s="2">
        <v>6.66</v>
      </c>
    </row>
    <row r="41" spans="1:9" x14ac:dyDescent="0.25">
      <c r="A41" s="5"/>
      <c r="B41" s="9" t="s">
        <v>45</v>
      </c>
      <c r="C41" s="10">
        <f>C40+C39</f>
        <v>300</v>
      </c>
      <c r="D41" s="10">
        <f>D40+D39</f>
        <v>3.22</v>
      </c>
      <c r="E41" s="10">
        <f>E40+E39</f>
        <v>5.3199999999999994</v>
      </c>
      <c r="F41" s="10">
        <f>F40+F39</f>
        <v>27.04</v>
      </c>
      <c r="G41" s="10">
        <f>G40+G39</f>
        <v>212.88</v>
      </c>
      <c r="H41" s="17"/>
      <c r="I41" s="10">
        <f>SUM(I39:I40)</f>
        <v>21.62</v>
      </c>
    </row>
    <row r="42" spans="1:9" x14ac:dyDescent="0.25">
      <c r="A42" s="1"/>
      <c r="B42" s="9"/>
      <c r="C42" s="10"/>
      <c r="D42" s="10"/>
      <c r="E42" s="10"/>
      <c r="F42" s="10"/>
      <c r="G42" s="10"/>
      <c r="H42" s="10"/>
      <c r="I42" s="10"/>
    </row>
    <row r="43" spans="1:9" x14ac:dyDescent="0.25">
      <c r="A43" s="1"/>
      <c r="B43" s="11"/>
      <c r="C43" s="1"/>
      <c r="D43" s="2"/>
      <c r="E43" s="2"/>
      <c r="F43" s="2"/>
      <c r="G43" s="2"/>
      <c r="H43" s="2"/>
      <c r="I43" s="2"/>
    </row>
    <row r="44" spans="1:9" x14ac:dyDescent="0.25">
      <c r="A44" s="1"/>
      <c r="B44" s="11"/>
      <c r="C44" s="1"/>
      <c r="D44" s="10"/>
      <c r="E44" s="10"/>
      <c r="F44" s="10"/>
      <c r="G44" s="10"/>
      <c r="H44" s="10"/>
      <c r="I44" s="10"/>
    </row>
    <row r="45" spans="1:9" x14ac:dyDescent="0.25">
      <c r="A45" s="1"/>
      <c r="B45" s="11"/>
      <c r="C45" s="1"/>
      <c r="D45" s="1"/>
      <c r="E45" s="1"/>
      <c r="F45" s="1"/>
      <c r="G45" s="1"/>
      <c r="H45" s="2"/>
      <c r="I45" s="2"/>
    </row>
    <row r="46" spans="1:9" x14ac:dyDescent="0.25">
      <c r="A46" s="5"/>
      <c r="B46" s="12"/>
      <c r="C46" s="7"/>
      <c r="D46" s="8"/>
      <c r="E46" s="8"/>
      <c r="F46" s="8"/>
      <c r="G46" s="8"/>
      <c r="H46" s="2"/>
      <c r="I46" s="2"/>
    </row>
    <row r="47" spans="1:9" x14ac:dyDescent="0.25">
      <c r="A47" s="1"/>
      <c r="B47" s="9"/>
      <c r="C47" s="14"/>
      <c r="D47" s="10"/>
      <c r="E47" s="10"/>
      <c r="F47" s="10"/>
      <c r="G47" s="10"/>
      <c r="H47" s="13"/>
      <c r="I47" s="10"/>
    </row>
    <row r="48" spans="1:9" x14ac:dyDescent="0.25">
      <c r="A48" s="1"/>
      <c r="B48" s="12"/>
      <c r="C48" s="1"/>
      <c r="D48" s="1"/>
      <c r="E48" s="1"/>
      <c r="F48" s="1"/>
      <c r="G48" s="1"/>
      <c r="H48" s="2"/>
      <c r="I48" s="2"/>
    </row>
    <row r="49" spans="1:9" x14ac:dyDescent="0.25">
      <c r="A49" s="1"/>
      <c r="B49" s="3"/>
      <c r="C49" s="1"/>
      <c r="D49" s="10"/>
      <c r="E49" s="10"/>
      <c r="F49" s="10"/>
      <c r="G49" s="10"/>
      <c r="H49" s="10"/>
      <c r="I49" s="10"/>
    </row>
    <row r="50" spans="1:9" x14ac:dyDescent="0.25">
      <c r="A50" s="1"/>
      <c r="B50" s="3"/>
      <c r="C50" s="1"/>
      <c r="D50" s="2"/>
      <c r="E50" s="2"/>
      <c r="F50" s="2"/>
      <c r="G50" s="2"/>
      <c r="H50" s="2"/>
      <c r="I50" s="2"/>
    </row>
    <row r="51" spans="1:9" x14ac:dyDescent="0.25">
      <c r="A51" s="1"/>
      <c r="B51" s="3"/>
      <c r="C51" s="1"/>
      <c r="D51" s="1"/>
      <c r="E51" s="1"/>
      <c r="F51" s="1"/>
      <c r="G51" s="1"/>
      <c r="H51" s="2"/>
      <c r="I51" s="2"/>
    </row>
    <row r="52" spans="1:9" x14ac:dyDescent="0.25">
      <c r="A52" s="1"/>
      <c r="B52" s="3"/>
      <c r="C52" s="1"/>
      <c r="D52" s="1"/>
      <c r="E52" s="1"/>
      <c r="F52" s="1"/>
      <c r="G52" s="1"/>
      <c r="H52" s="2"/>
      <c r="I52" s="2"/>
    </row>
    <row r="53" spans="1:9" x14ac:dyDescent="0.25">
      <c r="A53" s="1"/>
      <c r="B53" s="3"/>
      <c r="C53" s="1"/>
      <c r="D53" s="10"/>
      <c r="E53" s="10"/>
      <c r="F53" s="10"/>
      <c r="G53" s="10"/>
      <c r="H53" s="10"/>
      <c r="I53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2024-12-16T03:52:24Z</dcterms:modified>
</cp:coreProperties>
</file>