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816A67D7-7A9E-4ACB-8DA6-71B50CCAE279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H37" i="1"/>
  <c r="G37" i="1"/>
  <c r="F37" i="1"/>
  <c r="E37" i="1"/>
  <c r="D37" i="1"/>
  <c r="C37" i="1"/>
  <c r="A33" i="1"/>
  <c r="A32" i="1"/>
  <c r="I22" i="1"/>
  <c r="G22" i="1"/>
  <c r="G23" i="1" s="1"/>
  <c r="F22" i="1"/>
  <c r="F23" i="1" s="1"/>
  <c r="E22" i="1"/>
  <c r="E23" i="1" s="1"/>
  <c r="D22" i="1"/>
  <c r="D23" i="1" s="1"/>
  <c r="C22" i="1"/>
  <c r="C23" i="1" s="1"/>
  <c r="A2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<sst xmlns="http://schemas.openxmlformats.org/spreadsheetml/2006/main" count="49" uniqueCount="46">
  <si>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</si>
  <si>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</si>
  <si>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</si>
  <si>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</si>
  <si>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</si>
  <si>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</si>
  <si>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</si>
  <si>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</si>
  <si>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</si>
  <si>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</si>
  <si>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</si>
  <si>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ХЛЕБ РЖАНО ПШЕНИЧНЫЙ</t>
  </si>
  <si>
    <t>Горячий обед</t>
  </si>
  <si>
    <t>ЧАЙ С МОЛОКОМ</t>
  </si>
  <si>
    <t>КАРТОФЕЛЬ ОТВАРНОЙ</t>
  </si>
  <si>
    <t xml:space="preserve">ХЛЕБ ПШЕНИЧНЫЙ </t>
  </si>
  <si>
    <t>20   декабря 2024г</t>
  </si>
  <si>
    <t xml:space="preserve">питание детей </t>
  </si>
  <si>
    <t>(начальная с 7 до 11 лет)</t>
  </si>
  <si>
    <t>цена с меньшей наценкой</t>
  </si>
  <si>
    <t>Цена с наценкой49%</t>
  </si>
  <si>
    <t>пр</t>
  </si>
  <si>
    <t>ИКРА КАБАЧКОВАЯ</t>
  </si>
  <si>
    <t>КОТЛЕТЫ ДОМАШНИЕ</t>
  </si>
  <si>
    <t>1г</t>
  </si>
  <si>
    <t xml:space="preserve">МАКАРОННЫЕ ОТВАРНЫЕ </t>
  </si>
  <si>
    <t>21гн</t>
  </si>
  <si>
    <t>КОМПОТ ИЗ ПЛОДОВ  СУШЕНЫХ (урюк)</t>
  </si>
  <si>
    <t>23гн</t>
  </si>
  <si>
    <t xml:space="preserve">КОФЕЙНЫЙ НАПИТОК С МОЛОКОМ </t>
  </si>
  <si>
    <t>II завтрак</t>
  </si>
  <si>
    <t xml:space="preserve">МОЛОКО </t>
  </si>
  <si>
    <t>13з</t>
  </si>
  <si>
    <t>САЛАТ ИЗ СВЕКЛЫ ОТВАРНОЙ</t>
  </si>
  <si>
    <t>СУП ГОРОХОВЫЙ</t>
  </si>
  <si>
    <t>РЫБА, ТУШЕННАЯ В ТОМАТЕ С ОВОЩАМИ (65/35)</t>
  </si>
  <si>
    <t>54-11г-2020</t>
  </si>
  <si>
    <t>ХЛЕБ ПШЕНИЧНЫЙ</t>
  </si>
  <si>
    <t>ХЛЕБ РЖАНО-ПШЕНИЧНЫЙ</t>
  </si>
  <si>
    <t>ХЛЕБ РЖАНОЙ</t>
  </si>
  <si>
    <t>2гн</t>
  </si>
  <si>
    <t>КОМПОТ ИЗ СМЕСИ СУХОФРУКТОВ</t>
  </si>
  <si>
    <t>Полдник</t>
  </si>
  <si>
    <t>БУЛОЧКА ДОРОЖНАЯ</t>
  </si>
  <si>
    <t>54-2гн 2020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</si>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</sst>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6.12.%20%20&#1087;&#1086;%202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6" t="s">
        <v>10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7" t="s">
        <v>17</v>
      </c>
      <c r="B3" s="27"/>
      <c r="C3" s="27"/>
      <c r="D3" s="27"/>
      <c r="E3" s="27"/>
      <c r="F3" s="27"/>
      <c r="G3" s="27"/>
      <c r="H3" s="27"/>
      <c r="I3" s="27"/>
    </row>
    <row r="4" spans="1:9" ht="15" customHeight="1" x14ac:dyDescent="0.25">
      <c r="A4" s="27" t="s">
        <v>18</v>
      </c>
      <c r="B4" s="27"/>
      <c r="C4" s="27"/>
      <c r="D4" s="27"/>
      <c r="E4" s="27"/>
      <c r="F4" s="27"/>
      <c r="G4" s="27"/>
      <c r="H4" s="27"/>
      <c r="I4" s="27"/>
    </row>
    <row r="5" spans="1:9" ht="15" customHeight="1" x14ac:dyDescent="0.25">
      <c r="A5" s="24" t="s">
        <v>0</v>
      </c>
      <c r="B5" s="24" t="s">
        <v>1</v>
      </c>
      <c r="C5" s="25" t="s">
        <v>2</v>
      </c>
      <c r="D5" s="24" t="s">
        <v>3</v>
      </c>
      <c r="E5" s="24"/>
      <c r="F5" s="24"/>
      <c r="G5" s="22" t="s">
        <v>4</v>
      </c>
      <c r="H5" s="22" t="s">
        <v>19</v>
      </c>
      <c r="I5" s="22" t="s">
        <v>20</v>
      </c>
    </row>
    <row r="6" spans="1:9" ht="45" x14ac:dyDescent="0.25">
      <c r="A6" s="24"/>
      <c r="B6" s="24"/>
      <c r="C6" s="25"/>
      <c r="D6" s="18" t="s">
        <v>5</v>
      </c>
      <c r="E6" s="18" t="s">
        <v>6</v>
      </c>
      <c r="F6" s="18" t="s">
        <v>7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21</v>
      </c>
      <c r="B9" s="3" t="s">
        <v>22</v>
      </c>
      <c r="C9" s="7">
        <v>40</v>
      </c>
      <c r="D9" s="6">
        <v>0.4</v>
      </c>
      <c r="E9" s="6">
        <v>3.94</v>
      </c>
      <c r="F9" s="6">
        <v>5.62</v>
      </c>
      <c r="G9" s="15">
        <v>27.7</v>
      </c>
      <c r="H9" s="2">
        <v>10.86</v>
      </c>
      <c r="I9" s="2">
        <v>11.42</v>
      </c>
    </row>
    <row r="10" spans="1:9" ht="33.75" x14ac:dyDescent="0.25">
      <c r="A10" s="1">
        <v>271</v>
      </c>
      <c r="B10" s="3" t="s">
        <v>23</v>
      </c>
      <c r="C10" s="7">
        <v>100</v>
      </c>
      <c r="D10" s="8">
        <v>5.61</v>
      </c>
      <c r="E10" s="8">
        <v>7.6</v>
      </c>
      <c r="F10" s="8">
        <v>5.84</v>
      </c>
      <c r="G10" s="28">
        <v>124</v>
      </c>
      <c r="H10" s="2">
        <v>60.98</v>
      </c>
      <c r="I10" s="2">
        <v>60.98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19"/>
      <c r="B12" s="20"/>
      <c r="C12" s="4"/>
      <c r="D12" s="6"/>
      <c r="E12" s="6"/>
      <c r="F12" s="6"/>
      <c r="G12" s="15"/>
      <c r="H12" s="1"/>
      <c r="I12" s="1"/>
    </row>
    <row r="13" spans="1:9" ht="45" x14ac:dyDescent="0.25">
      <c r="A13" s="1" t="s">
        <v>24</v>
      </c>
      <c r="B13" s="3" t="s">
        <v>25</v>
      </c>
      <c r="C13" s="16">
        <v>150</v>
      </c>
      <c r="D13" s="29">
        <v>5.4</v>
      </c>
      <c r="E13" s="29">
        <v>4.9000000000000004</v>
      </c>
      <c r="F13" s="29">
        <v>22.8</v>
      </c>
      <c r="G13" s="29">
        <v>196.8</v>
      </c>
      <c r="H13" s="30">
        <v>10.32</v>
      </c>
      <c r="I13" s="30">
        <v>10.32</v>
      </c>
    </row>
    <row r="14" spans="1:9" ht="33.75" x14ac:dyDescent="0.25">
      <c r="A14" s="1" t="str">
        <f>VLOOKUP($B14,[1]Выпека!$A$5:$V$56,22,FALSE)</f>
        <v>ПР</v>
      </c>
      <c r="B14" s="3" t="s">
        <v>15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1.93</v>
      </c>
      <c r="I15" s="2">
        <v>1.93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67.5" x14ac:dyDescent="0.25">
      <c r="A17" s="5" t="s">
        <v>28</v>
      </c>
      <c r="B17" s="3" t="s">
        <v>29</v>
      </c>
      <c r="C17" s="7">
        <v>200</v>
      </c>
      <c r="D17" s="2">
        <v>3.8</v>
      </c>
      <c r="E17" s="2">
        <v>2.9</v>
      </c>
      <c r="F17" s="2">
        <v>11.3</v>
      </c>
      <c r="G17" s="2">
        <v>86</v>
      </c>
      <c r="H17" s="2">
        <v>15.2</v>
      </c>
      <c r="I17" s="2">
        <v>15.2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9</v>
      </c>
      <c r="C19" s="10">
        <f>C18+C17+C15+C14+C13+C10+C9</f>
        <v>540</v>
      </c>
      <c r="D19" s="10">
        <f>D18+D17+D15+D14+D13+D10+D9</f>
        <v>19.919999999999998</v>
      </c>
      <c r="E19" s="10">
        <f>E18+E17+E15+E14+E13+E10+E9</f>
        <v>20.010000000000002</v>
      </c>
      <c r="F19" s="10">
        <f>F18+F17+F15+F14+F13+F10+F9</f>
        <v>60.63</v>
      </c>
      <c r="G19" s="10">
        <f>G18+G17+G15+G14+G13+G10+G9</f>
        <v>576.97</v>
      </c>
      <c r="H19" s="10">
        <f>H17+H15+H14+H13+H10+H9</f>
        <v>102</v>
      </c>
      <c r="I19" s="10">
        <f>I17+I15+I14+I13+I10+I9</f>
        <v>102.56</v>
      </c>
    </row>
    <row r="20" spans="1:9" x14ac:dyDescent="0.25">
      <c r="A20" s="1"/>
      <c r="B20" s="11"/>
      <c r="C20" s="17"/>
      <c r="D20" s="17"/>
      <c r="E20" s="17"/>
      <c r="F20" s="17"/>
      <c r="G20" s="17"/>
      <c r="H20" s="10"/>
      <c r="I20" s="10"/>
    </row>
    <row r="21" spans="1:9" x14ac:dyDescent="0.25">
      <c r="A21" s="1"/>
      <c r="B21" s="17" t="s">
        <v>30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VLOOKUP($B22,[1]Напитки!$A$5:$V$34,22,FALSE)</f>
        <v>ПР</v>
      </c>
      <c r="B22" s="3" t="s">
        <v>31</v>
      </c>
      <c r="C22" s="1">
        <f>VLOOKUP($B22,[1]Напитки!$A$5:$Q$34,2,FALSE)</f>
        <v>200</v>
      </c>
      <c r="D22" s="2">
        <f>VLOOKUP($B22,[1]Напитки!$A$5:$Q$34,5,FALSE)</f>
        <v>5.8</v>
      </c>
      <c r="E22" s="2">
        <f>VLOOKUP($B22,[1]Напитки!$A$5:$Q$34,6,FALSE)</f>
        <v>5</v>
      </c>
      <c r="F22" s="2">
        <f>VLOOKUP($B22,[1]Напитки!$A$5:$Q$34,7,FALSE)</f>
        <v>9.6</v>
      </c>
      <c r="G22" s="2">
        <f>VLOOKUP($B22,[1]Напитки!$A$5:$Q$34,8,FALSE)</f>
        <v>107</v>
      </c>
      <c r="H22" s="2"/>
      <c r="I22" s="2">
        <f>I23</f>
        <v>13.8</v>
      </c>
    </row>
    <row r="23" spans="1:9" x14ac:dyDescent="0.25">
      <c r="A23" s="1"/>
      <c r="B23" s="11" t="s">
        <v>9</v>
      </c>
      <c r="C23" s="1">
        <f>SUM(C22)</f>
        <v>200</v>
      </c>
      <c r="D23" s="10">
        <f>SUM(D22)</f>
        <v>5.8</v>
      </c>
      <c r="E23" s="10">
        <f>SUM(E22)</f>
        <v>5</v>
      </c>
      <c r="F23" s="10">
        <f>SUM(F22)</f>
        <v>9.6</v>
      </c>
      <c r="G23" s="10">
        <f>SUM(G22)</f>
        <v>107</v>
      </c>
      <c r="H23" s="10"/>
      <c r="I23" s="10">
        <v>13.8</v>
      </c>
    </row>
    <row r="24" spans="1:9" x14ac:dyDescent="0.25">
      <c r="A24" s="1"/>
      <c r="B24" s="17" t="s">
        <v>12</v>
      </c>
      <c r="C24" s="1"/>
      <c r="D24" s="2"/>
      <c r="E24" s="2"/>
      <c r="F24" s="2"/>
      <c r="G24" s="2"/>
      <c r="H24" s="2"/>
      <c r="I24" s="2"/>
    </row>
    <row r="25" spans="1:9" ht="45" x14ac:dyDescent="0.25">
      <c r="A25" s="1" t="s">
        <v>32</v>
      </c>
      <c r="B25" s="3" t="s">
        <v>33</v>
      </c>
      <c r="C25" s="4">
        <v>60</v>
      </c>
      <c r="D25" s="6">
        <v>0.8</v>
      </c>
      <c r="E25" s="6">
        <v>2.7</v>
      </c>
      <c r="F25" s="6">
        <v>14.6</v>
      </c>
      <c r="G25" s="15">
        <v>45.6</v>
      </c>
      <c r="H25" s="2">
        <v>5.7</v>
      </c>
      <c r="I25" s="2">
        <v>5.7</v>
      </c>
    </row>
    <row r="26" spans="1:9" x14ac:dyDescent="0.25">
      <c r="A26" s="1">
        <v>102</v>
      </c>
      <c r="B26" s="12" t="s">
        <v>34</v>
      </c>
      <c r="C26" s="4">
        <v>250</v>
      </c>
      <c r="D26" s="8">
        <v>5.49</v>
      </c>
      <c r="E26" s="8">
        <v>5.27</v>
      </c>
      <c r="F26" s="8">
        <v>7.34</v>
      </c>
      <c r="G26" s="28">
        <v>145.75</v>
      </c>
      <c r="H26" s="2">
        <v>10.92</v>
      </c>
      <c r="I26" s="2">
        <v>10.92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2" t="s">
        <v>35</v>
      </c>
      <c r="C28" s="4">
        <v>100</v>
      </c>
      <c r="D28" s="8">
        <v>9.6300000000000008</v>
      </c>
      <c r="E28" s="8">
        <v>7.43</v>
      </c>
      <c r="F28" s="8">
        <v>25.7</v>
      </c>
      <c r="G28" s="28">
        <v>157.5</v>
      </c>
      <c r="H28" s="1">
        <v>53.42</v>
      </c>
      <c r="I28" s="1">
        <v>75.86</v>
      </c>
    </row>
    <row r="29" spans="1:9" x14ac:dyDescent="0.25">
      <c r="A29" s="1"/>
      <c r="B29" s="3"/>
      <c r="C29" s="4"/>
      <c r="D29" s="8"/>
      <c r="E29" s="8"/>
      <c r="F29" s="8"/>
      <c r="G29" s="28"/>
      <c r="H29" s="1"/>
      <c r="I29" s="1"/>
    </row>
    <row r="30" spans="1:9" ht="45" x14ac:dyDescent="0.25">
      <c r="A30" s="5" t="s">
        <v>36</v>
      </c>
      <c r="B30" s="3" t="s">
        <v>14</v>
      </c>
      <c r="C30" s="7">
        <v>150</v>
      </c>
      <c r="D30" s="6">
        <v>3.2</v>
      </c>
      <c r="E30" s="6">
        <v>5.2</v>
      </c>
      <c r="F30" s="6">
        <v>29.8</v>
      </c>
      <c r="G30" s="15">
        <v>169.4</v>
      </c>
      <c r="H30" s="1">
        <v>22.68</v>
      </c>
      <c r="I30" s="1">
        <v>22.68</v>
      </c>
    </row>
    <row r="31" spans="1:9" x14ac:dyDescent="0.25">
      <c r="A31" s="1" t="s">
        <v>21</v>
      </c>
      <c r="B31" s="20" t="s">
        <v>37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2">
        <v>4.5199999999999996</v>
      </c>
      <c r="I31" s="2">
        <v>4.5199999999999996</v>
      </c>
    </row>
    <row r="32" spans="1:9" ht="48" x14ac:dyDescent="0.25">
      <c r="A32" s="1" t="e">
        <f>VLOOKUP($B32,[1]Выпека!$A$5:$V$56,22,FALSE)</f>
        <v>#N/A</v>
      </c>
      <c r="B32" s="31" t="s">
        <v>38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39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1.93</v>
      </c>
      <c r="I33" s="2">
        <v>1.93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45" x14ac:dyDescent="0.25">
      <c r="A35" s="1" t="s">
        <v>40</v>
      </c>
      <c r="B35" s="3" t="s">
        <v>41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2.83</v>
      </c>
      <c r="I35" s="2">
        <v>7.74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9</v>
      </c>
      <c r="C37" s="21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>
        <f>SUM(H25:H36)</f>
        <v>102</v>
      </c>
      <c r="I37" s="10">
        <f>SUM(I25:I35)</f>
        <v>129.35</v>
      </c>
    </row>
    <row r="38" spans="1:9" x14ac:dyDescent="0.25">
      <c r="A38" s="1"/>
      <c r="B38" s="9" t="s">
        <v>42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43</v>
      </c>
      <c r="C39" s="7">
        <v>100</v>
      </c>
      <c r="D39" s="8">
        <v>3.12</v>
      </c>
      <c r="E39" s="8">
        <v>5.22</v>
      </c>
      <c r="F39" s="8">
        <v>11.34</v>
      </c>
      <c r="G39" s="8">
        <v>145.97999999999999</v>
      </c>
      <c r="H39" s="2"/>
      <c r="I39" s="2">
        <v>14.96</v>
      </c>
    </row>
    <row r="40" spans="1:9" ht="22.5" x14ac:dyDescent="0.25">
      <c r="A40" s="5" t="s">
        <v>44</v>
      </c>
      <c r="B40" s="12" t="s">
        <v>13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6.66</v>
      </c>
    </row>
    <row r="41" spans="1:9" x14ac:dyDescent="0.25">
      <c r="A41" s="5"/>
      <c r="B41" s="9" t="s">
        <v>45</v>
      </c>
      <c r="C41" s="10">
        <f>C40+C39</f>
        <v>300</v>
      </c>
      <c r="D41" s="10">
        <f>D40+D39</f>
        <v>3.22</v>
      </c>
      <c r="E41" s="10">
        <f>E40+E39</f>
        <v>5.3199999999999994</v>
      </c>
      <c r="F41" s="10">
        <f>F40+F39</f>
        <v>27.04</v>
      </c>
      <c r="G41" s="10">
        <f>G40+G39</f>
        <v>212.88</v>
      </c>
      <c r="H41" s="17"/>
      <c r="I41" s="10">
        <f>SUM(I39:I40)</f>
        <v>21.62</v>
      </c>
    </row>
    <row r="42" spans="1:9" x14ac:dyDescent="0.25">
      <c r="A42" s="1"/>
      <c r="B42" s="9"/>
      <c r="C42" s="10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2024-12-16T03:52:24Z</dcterms:modified>
</cp:coreProperties>
</file>