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90C2D642-CB7C-4925-9F4E-1C17B444D866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A35" i="1"/>
  <c r="I32" i="1"/>
  <c r="H32" i="1"/>
  <c r="G32" i="1"/>
  <c r="G42" i="1" s="1"/>
  <c r="F32" i="1"/>
  <c r="F42" i="1" s="1"/>
  <c r="E32" i="1"/>
  <c r="E42" i="1" s="1"/>
  <c r="D32" i="1"/>
  <c r="D42" i="1" s="1"/>
  <c r="C32" i="1"/>
  <c r="A30" i="1"/>
  <c r="A29" i="1"/>
  <c r="D21" i="1"/>
  <c r="G20" i="1"/>
  <c r="G21" i="1" s="1"/>
  <c r="F20" i="1"/>
  <c r="F21" i="1" s="1"/>
  <c r="E20" i="1"/>
  <c r="E21" i="1" s="1"/>
  <c r="D20" i="1"/>
  <c r="C20" i="1"/>
  <c r="C21" i="1" s="1"/>
  <c r="A20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<sst xmlns="http://schemas.openxmlformats.org/spreadsheetml/2006/main" count="53" uniqueCount="46">
  <si>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</si>
  <si>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</si>
  <si>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</si>
  <si>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</si>
  <si>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</si>
  <si>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</si>
  <si>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</si>
  <si>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</si>
  <si>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</si>
  <si>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</si>
  <si>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</si>
  <si>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</si>
  <si>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II завтрак</t>
  </si>
  <si>
    <t xml:space="preserve">МОЛОКО </t>
  </si>
  <si>
    <t>Полдник</t>
  </si>
  <si>
    <t>ЧАЙ С САХАРОМ</t>
  </si>
  <si>
    <t>ХЛЕБ ПШЕНИЧНЫЙ (30)</t>
  </si>
  <si>
    <t>2гн</t>
  </si>
  <si>
    <t>Ценас меньшей  наценкой</t>
  </si>
  <si>
    <t>ПР</t>
  </si>
  <si>
    <t>ХЛЕБ РЖАНО ПШЕНИЧНЫЙ</t>
  </si>
  <si>
    <t>Горячий обед</t>
  </si>
  <si>
    <t xml:space="preserve">ХЛЕБ ПШЕНИЧНЫЙ </t>
  </si>
  <si>
    <t>03  декабря 2024г</t>
  </si>
  <si>
    <t>питание детей</t>
  </si>
  <si>
    <t xml:space="preserve"> с 7 до 11 лет</t>
  </si>
  <si>
    <t>Цена с наценкой</t>
  </si>
  <si>
    <t>54-3з-</t>
  </si>
  <si>
    <t>ОГУРЕЦ В НАРЕЗКЕ</t>
  </si>
  <si>
    <t>271-</t>
  </si>
  <si>
    <t>КОТЛЕТЫ ДОМАШНИЕ (  80/20) с соусом</t>
  </si>
  <si>
    <t>4г</t>
  </si>
  <si>
    <t xml:space="preserve">КАША РАССЫПЧАТАЯ  (ГРЕЧНЕВАЯ) </t>
  </si>
  <si>
    <t>СОК ФРУКТОВЫЙ</t>
  </si>
  <si>
    <t>\</t>
  </si>
  <si>
    <t>3з</t>
  </si>
  <si>
    <t>ПОМИДОР В НАРЕЗКЕ</t>
  </si>
  <si>
    <t>88-11</t>
  </si>
  <si>
    <t xml:space="preserve">ЩИ ИЗ СВЕЖЕЙ КАПУСТЫ С КАРТОФЕЛЕМ </t>
  </si>
  <si>
    <t>22м</t>
  </si>
  <si>
    <t>РАГУ ИЗ КУРИЦЫ</t>
  </si>
  <si>
    <t>1хн</t>
  </si>
  <si>
    <t>КОМПОТ ИЗ СМЕСИ СУХОФРУКТОВ</t>
  </si>
  <si>
    <t>ВАТРУШКИ (ПОВИДЛО)</t>
  </si>
  <si>
    <t>54-2гн 2020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</si>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</sst>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4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2-13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zoomScaleNormal="100" workbookViewId="0">
      <selection activeCell="B42" sqref="B42:H42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23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24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2" t="s">
        <v>25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1</v>
      </c>
      <c r="B5" s="23" t="s">
        <v>2</v>
      </c>
      <c r="C5" s="24" t="s">
        <v>3</v>
      </c>
      <c r="D5" s="23" t="s">
        <v>4</v>
      </c>
      <c r="E5" s="23"/>
      <c r="F5" s="23"/>
      <c r="G5" s="25" t="s">
        <v>5</v>
      </c>
      <c r="H5" s="25" t="s">
        <v>18</v>
      </c>
      <c r="I5" s="25" t="s">
        <v>26</v>
      </c>
    </row>
    <row r="6" spans="1:9" ht="45" x14ac:dyDescent="0.25">
      <c r="A6" s="23"/>
      <c r="B6" s="23"/>
      <c r="C6" s="24"/>
      <c r="D6" s="18" t="s">
        <v>6</v>
      </c>
      <c r="E6" s="18" t="s">
        <v>7</v>
      </c>
      <c r="F6" s="18" t="s">
        <v>8</v>
      </c>
      <c r="G6" s="25"/>
      <c r="H6" s="25"/>
      <c r="I6" s="25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5" t="s">
        <v>27</v>
      </c>
      <c r="B9" s="3" t="s">
        <v>28</v>
      </c>
      <c r="C9" s="8">
        <v>30</v>
      </c>
      <c r="D9" s="6">
        <v>0.33</v>
      </c>
      <c r="E9" s="6">
        <v>7.0000000000000007E-2</v>
      </c>
      <c r="F9" s="6">
        <v>1</v>
      </c>
      <c r="G9" s="7">
        <v>5.7</v>
      </c>
      <c r="H9" s="2">
        <v>9.8000000000000007</v>
      </c>
      <c r="I9" s="2">
        <v>11.53</v>
      </c>
    </row>
    <row r="10" spans="1:9" x14ac:dyDescent="0.25">
      <c r="A10" s="1"/>
      <c r="B10" s="3"/>
      <c r="C10" s="1"/>
      <c r="D10" s="2"/>
      <c r="E10" s="2"/>
      <c r="F10" s="2"/>
      <c r="G10" s="2"/>
      <c r="H10" s="2"/>
      <c r="I10" s="2"/>
    </row>
    <row r="11" spans="1:9" ht="56.25" x14ac:dyDescent="0.25">
      <c r="A11" s="5" t="s">
        <v>29</v>
      </c>
      <c r="B11" s="3" t="s">
        <v>30</v>
      </c>
      <c r="C11" s="8">
        <v>100</v>
      </c>
      <c r="D11" s="9">
        <v>5.61</v>
      </c>
      <c r="E11" s="9">
        <v>11.6</v>
      </c>
      <c r="F11" s="9">
        <v>5.84</v>
      </c>
      <c r="G11" s="26">
        <v>124</v>
      </c>
      <c r="H11" s="1">
        <v>48.76</v>
      </c>
      <c r="I11" s="1">
        <v>48.76</v>
      </c>
    </row>
    <row r="12" spans="1:9" ht="56.25" x14ac:dyDescent="0.25">
      <c r="A12" s="5" t="s">
        <v>31</v>
      </c>
      <c r="B12" s="3" t="s">
        <v>32</v>
      </c>
      <c r="C12" s="4">
        <v>150</v>
      </c>
      <c r="D12" s="19">
        <v>6.3</v>
      </c>
      <c r="E12" s="19">
        <v>9.3000000000000007</v>
      </c>
      <c r="F12" s="19">
        <v>33.6</v>
      </c>
      <c r="G12" s="27">
        <v>233.7</v>
      </c>
      <c r="H12" s="2">
        <v>12.57</v>
      </c>
      <c r="I12" s="2">
        <v>12.57</v>
      </c>
    </row>
    <row r="13" spans="1:9" ht="45" x14ac:dyDescent="0.25">
      <c r="A13" s="5" t="s">
        <v>10</v>
      </c>
      <c r="B13" s="3" t="s">
        <v>20</v>
      </c>
      <c r="C13" s="8">
        <v>20</v>
      </c>
      <c r="D13" s="9">
        <v>1.1200000000000001</v>
      </c>
      <c r="E13" s="9">
        <v>0.22</v>
      </c>
      <c r="F13" s="9">
        <v>0.34</v>
      </c>
      <c r="G13" s="9">
        <v>45.98</v>
      </c>
      <c r="H13" s="2">
        <v>1.93</v>
      </c>
      <c r="I13" s="2">
        <v>1.93</v>
      </c>
    </row>
    <row r="14" spans="1:9" ht="33.75" x14ac:dyDescent="0.25">
      <c r="A14" s="5" t="s">
        <v>10</v>
      </c>
      <c r="B14" s="3" t="s">
        <v>16</v>
      </c>
      <c r="C14" s="8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2.71</v>
      </c>
      <c r="I14" s="2">
        <v>2.71</v>
      </c>
    </row>
    <row r="15" spans="1:9" x14ac:dyDescent="0.25">
      <c r="A15" s="1"/>
      <c r="B15" s="3"/>
      <c r="C15" s="1"/>
      <c r="D15" s="2"/>
      <c r="E15" s="2"/>
      <c r="F15" s="2"/>
      <c r="G15" s="2"/>
      <c r="H15" s="2"/>
      <c r="I15" s="2"/>
    </row>
    <row r="16" spans="1:9" ht="22.5" x14ac:dyDescent="0.25">
      <c r="A16" s="1" t="s">
        <v>17</v>
      </c>
      <c r="B16" s="3" t="s">
        <v>15</v>
      </c>
      <c r="C16" s="8">
        <v>200</v>
      </c>
      <c r="D16" s="6">
        <v>0.2</v>
      </c>
      <c r="E16" s="6">
        <v>0</v>
      </c>
      <c r="F16" s="6">
        <v>6.5</v>
      </c>
      <c r="G16" s="6">
        <v>26.8</v>
      </c>
      <c r="H16" s="2">
        <v>2.83</v>
      </c>
      <c r="I16" s="2">
        <v>2.83</v>
      </c>
    </row>
    <row r="17" spans="1:9" ht="33.75" x14ac:dyDescent="0.25">
      <c r="A17" s="1" t="s">
        <v>19</v>
      </c>
      <c r="B17" s="3" t="s">
        <v>33</v>
      </c>
      <c r="C17" s="8">
        <v>200</v>
      </c>
      <c r="D17" s="6">
        <v>1</v>
      </c>
      <c r="E17" s="6">
        <v>0.2</v>
      </c>
      <c r="F17" s="6">
        <v>0.6</v>
      </c>
      <c r="G17" s="7">
        <v>96.6</v>
      </c>
      <c r="H17" s="2">
        <v>23.4</v>
      </c>
      <c r="I17" s="2">
        <v>23.4</v>
      </c>
    </row>
    <row r="18" spans="1:9" x14ac:dyDescent="0.25">
      <c r="A18" s="1"/>
      <c r="B18" s="12" t="s">
        <v>11</v>
      </c>
      <c r="C18" s="15">
        <f t="shared" ref="C18:I18" si="0">SUM(C9:C17)</f>
        <v>730</v>
      </c>
      <c r="D18" s="11">
        <f t="shared" si="0"/>
        <v>16.86</v>
      </c>
      <c r="E18" s="11">
        <f t="shared" si="0"/>
        <v>21.689999999999998</v>
      </c>
      <c r="F18" s="11">
        <f t="shared" si="0"/>
        <v>48.330000000000005</v>
      </c>
      <c r="G18" s="11">
        <f>SUM(G9:G17)</f>
        <v>602.91999999999996</v>
      </c>
      <c r="H18" s="11">
        <f>SUM(H9:H17)</f>
        <v>102</v>
      </c>
      <c r="I18" s="11">
        <f t="shared" si="0"/>
        <v>103.72999999999999</v>
      </c>
    </row>
    <row r="19" spans="1:9" x14ac:dyDescent="0.25">
      <c r="A19" s="1"/>
      <c r="B19" s="17" t="s">
        <v>12</v>
      </c>
      <c r="C19" s="1"/>
      <c r="D19" s="1"/>
      <c r="E19" s="1"/>
      <c r="F19" s="1"/>
      <c r="G19" s="1"/>
      <c r="H19" s="1"/>
      <c r="I19" s="1" t="s">
        <v>34</v>
      </c>
    </row>
    <row r="20" spans="1:9" x14ac:dyDescent="0.25">
      <c r="A20" s="1" t="str">
        <f>VLOOKUP($B20,[1]Напитки!$A$5:$V$34,22,FALSE)</f>
        <v>ПР</v>
      </c>
      <c r="B20" s="3" t="s">
        <v>13</v>
      </c>
      <c r="C20" s="1">
        <f>VLOOKUP($B20,[1]Напитки!$A$5:$Q$34,2,FALSE)</f>
        <v>200</v>
      </c>
      <c r="D20" s="2">
        <f>VLOOKUP($B20,[1]Напитки!$A$5:$Q$34,5,FALSE)</f>
        <v>5.8</v>
      </c>
      <c r="E20" s="2">
        <f>VLOOKUP($B20,[1]Напитки!$A$5:$Q$34,6,FALSE)</f>
        <v>5</v>
      </c>
      <c r="F20" s="2">
        <f>VLOOKUP($B20,[1]Напитки!$A$5:$Q$34,7,FALSE)</f>
        <v>9.6</v>
      </c>
      <c r="G20" s="2">
        <f>VLOOKUP($B20,[1]Напитки!$A$5:$Q$34,8,FALSE)</f>
        <v>107</v>
      </c>
      <c r="H20" s="2"/>
      <c r="I20" s="2">
        <v>13.8</v>
      </c>
    </row>
    <row r="21" spans="1:9" x14ac:dyDescent="0.25">
      <c r="A21" s="1"/>
      <c r="B21" s="12" t="s">
        <v>11</v>
      </c>
      <c r="C21" s="1">
        <f>SUM(C20)</f>
        <v>200</v>
      </c>
      <c r="D21" s="11">
        <f>SUM(D20)</f>
        <v>5.8</v>
      </c>
      <c r="E21" s="11">
        <f>SUM(E20)</f>
        <v>5</v>
      </c>
      <c r="F21" s="11">
        <f>SUM(F20)</f>
        <v>9.6</v>
      </c>
      <c r="G21" s="11">
        <f>SUM(G20)</f>
        <v>107</v>
      </c>
      <c r="H21" s="11"/>
      <c r="I21" s="11">
        <v>13.8</v>
      </c>
    </row>
    <row r="22" spans="1:9" x14ac:dyDescent="0.25">
      <c r="A22" s="1"/>
      <c r="B22" s="17" t="s">
        <v>21</v>
      </c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3"/>
      <c r="C23" s="1"/>
      <c r="D23" s="2"/>
      <c r="E23" s="2"/>
      <c r="F23" s="2"/>
      <c r="G23" s="2"/>
      <c r="H23" s="2"/>
      <c r="I23" s="2"/>
    </row>
    <row r="24" spans="1:9" ht="33.75" x14ac:dyDescent="0.25">
      <c r="A24" s="1" t="s">
        <v>35</v>
      </c>
      <c r="B24" s="3" t="s">
        <v>36</v>
      </c>
      <c r="C24" s="1">
        <v>60</v>
      </c>
      <c r="D24" s="6">
        <v>0.7</v>
      </c>
      <c r="E24" s="6">
        <v>0.1</v>
      </c>
      <c r="F24" s="6">
        <v>2.2999999999999998</v>
      </c>
      <c r="G24" s="7">
        <v>12.8</v>
      </c>
      <c r="H24" s="2">
        <v>14.59</v>
      </c>
      <c r="I24" s="2">
        <v>28.82</v>
      </c>
    </row>
    <row r="25" spans="1:9" x14ac:dyDescent="0.25">
      <c r="A25" s="1" t="s">
        <v>37</v>
      </c>
      <c r="B25" s="13" t="s">
        <v>38</v>
      </c>
      <c r="C25" s="8">
        <v>250</v>
      </c>
      <c r="D25" s="6">
        <v>1.77</v>
      </c>
      <c r="E25" s="6">
        <v>4.95</v>
      </c>
      <c r="F25" s="6">
        <v>7.9</v>
      </c>
      <c r="G25" s="7">
        <v>129.75</v>
      </c>
      <c r="H25" s="2">
        <v>8.67</v>
      </c>
      <c r="I25" s="2">
        <v>8.67</v>
      </c>
    </row>
    <row r="26" spans="1:9" x14ac:dyDescent="0.25">
      <c r="A26" s="1"/>
      <c r="B26" s="3"/>
      <c r="C26" s="4"/>
      <c r="D26" s="9"/>
      <c r="E26" s="6"/>
      <c r="F26" s="6"/>
      <c r="G26" s="7"/>
      <c r="H26" s="2"/>
      <c r="I26" s="2"/>
    </row>
    <row r="27" spans="1:9" ht="22.5" x14ac:dyDescent="0.25">
      <c r="A27" s="1" t="s">
        <v>39</v>
      </c>
      <c r="B27" s="3" t="s">
        <v>40</v>
      </c>
      <c r="C27" s="8">
        <v>200</v>
      </c>
      <c r="D27" s="6">
        <v>13.9</v>
      </c>
      <c r="E27" s="6">
        <v>12.6</v>
      </c>
      <c r="F27" s="6">
        <v>51.6</v>
      </c>
      <c r="G27" s="7">
        <v>417.4</v>
      </c>
      <c r="H27" s="1">
        <v>69.459999999999994</v>
      </c>
      <c r="I27" s="1">
        <v>69.459999999999994</v>
      </c>
    </row>
    <row r="28" spans="1:9" x14ac:dyDescent="0.25">
      <c r="A28" s="1"/>
      <c r="B28" s="3"/>
      <c r="C28" s="1"/>
      <c r="D28" s="2"/>
      <c r="E28" s="2"/>
      <c r="F28" s="2"/>
      <c r="G28" s="2"/>
      <c r="H28" s="1"/>
      <c r="I28" s="1"/>
    </row>
    <row r="29" spans="1:9" ht="45" x14ac:dyDescent="0.25">
      <c r="A29" s="1" t="str">
        <f>VLOOKUP($B29,[1]Выпека!$A$5:$V$56,22,FALSE)</f>
        <v>ПР</v>
      </c>
      <c r="B29" s="3" t="s">
        <v>20</v>
      </c>
      <c r="C29" s="8">
        <v>20</v>
      </c>
      <c r="D29" s="9">
        <v>1.1200000000000001</v>
      </c>
      <c r="E29" s="9">
        <v>0.22</v>
      </c>
      <c r="F29" s="9">
        <v>0.34</v>
      </c>
      <c r="G29" s="9">
        <v>45.98</v>
      </c>
      <c r="H29" s="2">
        <v>1.93</v>
      </c>
      <c r="I29" s="2">
        <v>1.93</v>
      </c>
    </row>
    <row r="30" spans="1:9" ht="33.75" x14ac:dyDescent="0.25">
      <c r="A30" s="1" t="str">
        <f>VLOOKUP($B30,[1]Выпека!$A$5:$V$56,22,FALSE)</f>
        <v>ПР</v>
      </c>
      <c r="B30" s="3" t="s">
        <v>22</v>
      </c>
      <c r="C30" s="8">
        <v>50</v>
      </c>
      <c r="D30" s="14">
        <v>3.83</v>
      </c>
      <c r="E30" s="14">
        <v>0.5</v>
      </c>
      <c r="F30" s="14">
        <v>0.75</v>
      </c>
      <c r="G30" s="14">
        <v>116.9</v>
      </c>
      <c r="H30" s="2">
        <v>4.5199999999999996</v>
      </c>
      <c r="I30" s="2">
        <v>4.5199999999999996</v>
      </c>
    </row>
    <row r="31" spans="1:9" ht="45" x14ac:dyDescent="0.25">
      <c r="A31" s="1" t="s">
        <v>41</v>
      </c>
      <c r="B31" s="3" t="s">
        <v>42</v>
      </c>
      <c r="C31" s="8">
        <v>200</v>
      </c>
      <c r="D31" s="6">
        <v>0.5</v>
      </c>
      <c r="E31" s="6">
        <v>0</v>
      </c>
      <c r="F31" s="6">
        <v>19.8</v>
      </c>
      <c r="G31" s="6">
        <v>81</v>
      </c>
      <c r="H31" s="2">
        <v>2.83</v>
      </c>
      <c r="I31" s="2">
        <v>7.71</v>
      </c>
    </row>
    <row r="32" spans="1:9" x14ac:dyDescent="0.25">
      <c r="A32" s="1"/>
      <c r="B32" s="12" t="s">
        <v>11</v>
      </c>
      <c r="C32" s="1">
        <f t="shared" ref="C32:I32" si="1">SUM(C23:C31)</f>
        <v>780</v>
      </c>
      <c r="D32" s="11">
        <f t="shared" si="1"/>
        <v>21.82</v>
      </c>
      <c r="E32" s="11">
        <f t="shared" si="1"/>
        <v>18.369999999999997</v>
      </c>
      <c r="F32" s="11">
        <f t="shared" si="1"/>
        <v>82.69</v>
      </c>
      <c r="G32" s="11">
        <f t="shared" si="1"/>
        <v>803.83</v>
      </c>
      <c r="H32" s="11">
        <f>SUM(H24:H31)</f>
        <v>102</v>
      </c>
      <c r="I32" s="11">
        <f t="shared" si="1"/>
        <v>121.10999999999999</v>
      </c>
    </row>
    <row r="33" spans="1:9" x14ac:dyDescent="0.25">
      <c r="A33" s="1"/>
      <c r="B33" s="12"/>
      <c r="C33" s="1"/>
      <c r="D33" s="2"/>
      <c r="E33" s="2"/>
      <c r="F33" s="2"/>
      <c r="G33" s="2"/>
      <c r="H33" s="2"/>
      <c r="I33" s="2"/>
    </row>
    <row r="34" spans="1:9" x14ac:dyDescent="0.25">
      <c r="A34" s="5"/>
      <c r="B34" s="10" t="s">
        <v>14</v>
      </c>
      <c r="C34" s="8"/>
      <c r="D34" s="6"/>
      <c r="E34" s="6"/>
      <c r="F34" s="6"/>
      <c r="G34" s="7"/>
      <c r="H34" s="2"/>
      <c r="I34" s="2"/>
    </row>
    <row r="35" spans="1:9" ht="45" x14ac:dyDescent="0.25">
      <c r="A35" s="5">
        <f>VLOOKUP($B35, [2]выпечка!$A$1:$R$52, 17, FALSE)</f>
        <v>410</v>
      </c>
      <c r="B35" s="3" t="s">
        <v>43</v>
      </c>
      <c r="C35" s="8">
        <v>100</v>
      </c>
      <c r="D35" s="9">
        <v>4.12</v>
      </c>
      <c r="E35" s="9">
        <v>6.12</v>
      </c>
      <c r="F35" s="9">
        <v>9.56</v>
      </c>
      <c r="G35" s="9">
        <v>13.6</v>
      </c>
      <c r="H35" s="2"/>
      <c r="I35" s="2">
        <v>20.2</v>
      </c>
    </row>
    <row r="36" spans="1:9" ht="22.5" x14ac:dyDescent="0.25">
      <c r="A36" s="5" t="s">
        <v>44</v>
      </c>
      <c r="B36" s="3" t="s">
        <v>15</v>
      </c>
      <c r="C36" s="8">
        <v>200</v>
      </c>
      <c r="D36" s="6">
        <v>0.2</v>
      </c>
      <c r="E36" s="6">
        <v>0</v>
      </c>
      <c r="F36" s="6">
        <v>6.5</v>
      </c>
      <c r="G36" s="6">
        <v>26.8</v>
      </c>
      <c r="H36" s="2"/>
      <c r="I36" s="2"/>
    </row>
    <row r="37" spans="1:9" ht="22.5" x14ac:dyDescent="0.25">
      <c r="A37" s="5" t="s">
        <v>44</v>
      </c>
      <c r="B37" s="3" t="s">
        <v>15</v>
      </c>
      <c r="C37" s="8">
        <v>200</v>
      </c>
      <c r="D37" s="6">
        <v>0.2</v>
      </c>
      <c r="E37" s="6">
        <v>0</v>
      </c>
      <c r="F37" s="6">
        <v>6.5</v>
      </c>
      <c r="G37" s="6">
        <v>26.8</v>
      </c>
      <c r="H37" s="17"/>
      <c r="I37" s="17">
        <v>2.83</v>
      </c>
    </row>
    <row r="38" spans="1:9" x14ac:dyDescent="0.25">
      <c r="A38" s="1"/>
      <c r="B38" s="3"/>
      <c r="C38" s="11">
        <f>C37+C35</f>
        <v>300</v>
      </c>
      <c r="D38" s="11">
        <f>D37+D35</f>
        <v>4.32</v>
      </c>
      <c r="E38" s="11">
        <f>E37+E35</f>
        <v>6.12</v>
      </c>
      <c r="F38" s="11">
        <f>F37+F35</f>
        <v>16.060000000000002</v>
      </c>
      <c r="G38" s="11">
        <f>G37+G35</f>
        <v>40.4</v>
      </c>
      <c r="H38" s="2"/>
      <c r="I38" s="11">
        <f>SUM(I35:I37)</f>
        <v>23.03</v>
      </c>
    </row>
    <row r="39" spans="1:9" x14ac:dyDescent="0.25">
      <c r="A39" s="1"/>
      <c r="B39" s="3"/>
      <c r="C39" s="1"/>
      <c r="D39" s="2"/>
      <c r="E39" s="2"/>
      <c r="F39" s="2"/>
      <c r="G39" s="2"/>
      <c r="H39" s="2"/>
      <c r="I39" s="2"/>
    </row>
    <row r="40" spans="1:9" x14ac:dyDescent="0.25">
      <c r="A40" s="1"/>
      <c r="B40" s="12"/>
      <c r="C40" s="1"/>
      <c r="D40" s="11"/>
      <c r="E40" s="11"/>
      <c r="F40" s="11"/>
      <c r="G40" s="11"/>
      <c r="H40" s="11"/>
      <c r="I40" s="11"/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ht="21" x14ac:dyDescent="0.25">
      <c r="A42" s="1"/>
      <c r="B42" s="10" t="s">
        <v>45</v>
      </c>
      <c r="C42" s="1"/>
      <c r="D42" s="2">
        <f>D32+D18+D38</f>
        <v>43</v>
      </c>
      <c r="E42" s="2">
        <f>E32+E18+E38</f>
        <v>46.179999999999993</v>
      </c>
      <c r="F42" s="2">
        <f>F32+F18+F38</f>
        <v>147.08000000000001</v>
      </c>
      <c r="G42" s="2">
        <f>G32+G18+G38</f>
        <v>1447.15</v>
      </c>
      <c r="H42" s="2"/>
      <c r="I42" s="2"/>
    </row>
    <row r="43" spans="1:9" x14ac:dyDescent="0.25">
      <c r="A43" s="16"/>
      <c r="B43" s="12"/>
      <c r="C43" s="16"/>
      <c r="D43" s="16"/>
      <c r="E43" s="16"/>
      <c r="F43" s="16"/>
      <c r="G43" s="16"/>
      <c r="H43" s="16"/>
      <c r="I43" s="16"/>
    </row>
    <row r="44" spans="1:9" x14ac:dyDescent="0.25">
      <c r="A44" s="1"/>
      <c r="B44" s="10"/>
      <c r="C44" s="1"/>
      <c r="D44" s="11"/>
      <c r="E44" s="11"/>
      <c r="F44" s="11"/>
      <c r="G44" s="11"/>
      <c r="H44" s="2"/>
      <c r="I44" s="2"/>
    </row>
    <row r="45" spans="1:9" x14ac:dyDescent="0.25">
      <c r="A45" s="1"/>
      <c r="B45" s="10"/>
      <c r="C45" s="1"/>
      <c r="D45" s="11"/>
      <c r="E45" s="11"/>
      <c r="F45" s="11"/>
      <c r="G45" s="11"/>
      <c r="H45" s="2"/>
      <c r="I45" s="2"/>
    </row>
    <row r="46" spans="1:9" x14ac:dyDescent="0.25">
      <c r="A46" s="1"/>
      <c r="B46" s="10"/>
      <c r="C46" s="1"/>
      <c r="D46" s="11"/>
      <c r="E46" s="11"/>
      <c r="F46" s="11"/>
      <c r="G46" s="11"/>
      <c r="H46" s="2"/>
      <c r="I46" s="2"/>
    </row>
    <row r="47" spans="1:9" x14ac:dyDescent="0.25">
      <c r="A47" s="1"/>
      <c r="B47" s="12"/>
      <c r="C47" s="1"/>
      <c r="D47" s="11"/>
      <c r="E47" s="11"/>
      <c r="F47" s="11"/>
      <c r="G47" s="11"/>
      <c r="H47" s="11"/>
      <c r="I47" s="11"/>
    </row>
    <row r="48" spans="1:9" x14ac:dyDescent="0.25">
      <c r="A48" s="1"/>
      <c r="B48" s="12"/>
      <c r="C48" s="1"/>
      <c r="D48" s="11"/>
      <c r="E48" s="11"/>
      <c r="F48" s="11"/>
      <c r="G48" s="11"/>
      <c r="H48" s="11"/>
      <c r="I48" s="11"/>
    </row>
    <row r="49" spans="1:9" x14ac:dyDescent="0.25">
      <c r="A49" s="1"/>
      <c r="B49" s="12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12"/>
      <c r="C50" s="1"/>
      <c r="D50" s="11"/>
      <c r="E50" s="11"/>
      <c r="F50" s="11"/>
      <c r="G50" s="11"/>
      <c r="H50" s="11"/>
      <c r="I50" s="11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1"/>
      <c r="E53" s="11"/>
      <c r="F53" s="11"/>
      <c r="G53" s="11"/>
      <c r="H53" s="11"/>
      <c r="I53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2024-12-05T00:34:13Z</dcterms:modified>
</cp:coreProperties>
</file>