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МЕНЮ\2024 год\Октябрь\"/>
    </mc:Choice>
  </mc:AlternateContent>
  <xr:revisionPtr revIDLastSave="0" documentId="13_ncr:1_{F69AC4B2-4787-451D-B2A2-FC4F08AE3706}" xr6:coauthVersionLast="45" xr6:coauthVersionMax="45" xr10:uidLastSave="{00000000-0000-0000-0000-000000000000}"/>
  <bookViews>
    <workbookView xWindow="-120" yWindow="-120" windowWidth="29040" windowHeight="15990" xr2:uid="{E95C6FA0-837F-43BB-85FF-843A3E69CC5F}"/>
  </bookViews>
  <sheets>
    <sheet name="09.09" sheetId="1" r:id="rId1"/>
  </sheets>
  <externalReferences>
    <externalReference r:id="rId2"/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9" i="1" l="1"/>
  <c r="G39" i="1"/>
  <c r="F39" i="1"/>
  <c r="E39" i="1"/>
  <c r="D39" i="1"/>
  <c r="C39" i="1"/>
  <c r="A37" i="1"/>
  <c r="I34" i="1"/>
  <c r="H34" i="1"/>
  <c r="G34" i="1"/>
  <c r="G45" i="1" s="1"/>
  <c r="F34" i="1"/>
  <c r="F45" i="1" s="1"/>
  <c r="E34" i="1"/>
  <c r="E45" i="1" s="1"/>
  <c r="D34" i="1"/>
  <c r="D45" i="1" s="1"/>
  <c r="C34" i="1"/>
  <c r="A32" i="1"/>
  <c r="A31" i="1"/>
  <c r="G22" i="1"/>
  <c r="F22" i="1"/>
  <c r="E22" i="1"/>
  <c r="D22" i="1"/>
  <c r="G21" i="1"/>
  <c r="F21" i="1"/>
  <c r="E21" i="1"/>
  <c r="D21" i="1"/>
  <c r="C21" i="1"/>
  <c r="C22" i="1" s="1"/>
  <c r="A21" i="1"/>
  <c r="I19" i="1"/>
  <c r="H19" i="1"/>
  <c r="G19" i="1"/>
  <c r="F19" i="1"/>
  <c r="E19" i="1"/>
  <c r="D19" i="1"/>
  <c r="C19" i="1"/>
  <c r="C18" i="1"/>
  <c r="G16" i="1"/>
  <c r="F16" i="1"/>
  <c r="E16" i="1"/>
  <c r="D16" i="1"/>
  <c r="C16" i="1"/>
  <c r="A16" i="1"/>
  <c r="A14" i="1"/>
</calcChain>
</file>

<file path=xl/sharedStrings.xml><?xml version="1.0" encoding="utf-8"?>
<sst xmlns="http://schemas.openxmlformats.org/spreadsheetml/2006/main" count="52" uniqueCount="45">
  <si>
    <t>МЕНЮ</t>
  </si>
  <si>
    <t>№</t>
  </si>
  <si>
    <t>Наименование блюда</t>
  </si>
  <si>
    <t>Выход, гр</t>
  </si>
  <si>
    <t>Пищевые вещества, гр</t>
  </si>
  <si>
    <t>Энерг. ценность, ккал</t>
  </si>
  <si>
    <t>Белки</t>
  </si>
  <si>
    <t>Жиры</t>
  </si>
  <si>
    <t>Углеводы</t>
  </si>
  <si>
    <t>Горяий завтрак</t>
  </si>
  <si>
    <t>пр</t>
  </si>
  <si>
    <t>ХЛЕБ РЖАНО ПШЕНИЧНЫЙ</t>
  </si>
  <si>
    <t>Итого</t>
  </si>
  <si>
    <t>II завтрак</t>
  </si>
  <si>
    <t xml:space="preserve">МОЛОКО </t>
  </si>
  <si>
    <t>Горячий обед</t>
  </si>
  <si>
    <t>Полдник</t>
  </si>
  <si>
    <t>2гн</t>
  </si>
  <si>
    <t xml:space="preserve">ХЛЕБ ПШЕНИЧНЫЙ </t>
  </si>
  <si>
    <t>(начальная с 7 до 11 лет)</t>
  </si>
  <si>
    <t>Итого за день</t>
  </si>
  <si>
    <t>21 октября 2024г</t>
  </si>
  <si>
    <t>питание детей</t>
  </si>
  <si>
    <t>Цена с  наценкой зав 31%</t>
  </si>
  <si>
    <t>Цена с наценкой завтрак 34%</t>
  </si>
  <si>
    <t>СЫР (ПОРЦИЯМИ)</t>
  </si>
  <si>
    <t>ПР</t>
  </si>
  <si>
    <t>ЙОГУРТ 2,5 % ЖИРНОСТИ</t>
  </si>
  <si>
    <t>173-2011</t>
  </si>
  <si>
    <t>КАША  ВЯЗКАЯ МОЛОЧНАЯ ИЗ ПШЕНА И РИСА</t>
  </si>
  <si>
    <t>СВЕЖИЕ ЯБЛОКИ</t>
  </si>
  <si>
    <t>ХЛЕБ ПШЕНИЧНЫЙ (30)</t>
  </si>
  <si>
    <t>КИСЕЛЬ</t>
  </si>
  <si>
    <t>54-23 гн 2020</t>
  </si>
  <si>
    <t>КАКАО C МОЛОКОМ</t>
  </si>
  <si>
    <t>2з</t>
  </si>
  <si>
    <t>ОГУРЕЦ В НАРЕЗКЕ</t>
  </si>
  <si>
    <t xml:space="preserve">ЩИ ИЗ СВЕЖЕЙ КАПУСТЫ С КАРТОФЕЛЕМ </t>
  </si>
  <si>
    <t>4м</t>
  </si>
  <si>
    <t>БИТОЧЕК ИЗ ГОВЯДИНЫ 80/20 С СОУСОМ</t>
  </si>
  <si>
    <t>4г</t>
  </si>
  <si>
    <t xml:space="preserve">КАША РАССЫПЧАТАЯ  (ГРЕЧНЕВАЯ) </t>
  </si>
  <si>
    <t>ЧАЙ С САХАРОМ</t>
  </si>
  <si>
    <t>БУЛОЧКА ДОМАШНЯЯ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</si>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</sst>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.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%2014-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s/&#1052;&#1045;&#1053;&#1070;%20%20&#1074;&#1077;&#1089;&#1085;&#1072;%202024&#1091;&#1095;.&#1075;&#1086;&#1076;%207%20&#1076;&#1086;%2011%20&#1083;&#1077;&#1090;%2010%20&#1076;&#1085;&#1077;&#1081;%20-%20&#1082;&#1086;&#1087;&#1080;&#1103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2;&#1077;&#1085;&#1102;%20&#1096;&#1082;%2010%203&#1093;%20&#1088;&#1072;&#1079;&#1086;&#1074;&#1086;&#1077;%20&#1085;&#1086;&#1074;&#1086;&#1077;%20&#1085;&#1077;%20&#1089;&#1095;&#1080;&#1090;&#1072;&#1085;&#1086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Лист2"/>
      <sheetName val="4"/>
      <sheetName val="5"/>
      <sheetName val="6"/>
      <sheetName val="7"/>
      <sheetName val="8"/>
      <sheetName val="Лист3"/>
      <sheetName val="9"/>
      <sheetName val="10"/>
      <sheetName val="11"/>
      <sheetName val="12"/>
      <sheetName val="Норма"/>
      <sheetName val="Cалаты"/>
      <sheetName val="Мясо"/>
      <sheetName val="Каши"/>
      <sheetName val="Супы"/>
      <sheetName val="Выпека"/>
      <sheetName val="Напитки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5">
          <cell r="A5" t="str">
            <v>ХЛЕБ РЖАНОЙ (20)</v>
          </cell>
          <cell r="B5">
            <v>20</v>
          </cell>
          <cell r="D5">
            <v>20</v>
          </cell>
          <cell r="E5">
            <v>1.1200000000000001</v>
          </cell>
          <cell r="F5">
            <v>0.22</v>
          </cell>
          <cell r="G5">
            <v>9.8800000000000008</v>
          </cell>
          <cell r="H5">
            <v>45.98</v>
          </cell>
          <cell r="I5">
            <v>0.02</v>
          </cell>
          <cell r="K5">
            <v>0</v>
          </cell>
          <cell r="L5">
            <v>0</v>
          </cell>
          <cell r="M5">
            <v>0.18</v>
          </cell>
          <cell r="N5">
            <v>4.5999999999999996</v>
          </cell>
          <cell r="O5">
            <v>21.2</v>
          </cell>
          <cell r="P5">
            <v>5</v>
          </cell>
          <cell r="Q5">
            <v>0.62</v>
          </cell>
          <cell r="V5" t="str">
            <v>ПР</v>
          </cell>
        </row>
        <row r="6">
          <cell r="D6">
            <v>50</v>
          </cell>
          <cell r="E6">
            <v>2.8</v>
          </cell>
          <cell r="F6">
            <v>0.55000000000000004</v>
          </cell>
          <cell r="G6">
            <v>24.7</v>
          </cell>
          <cell r="H6">
            <v>114.95</v>
          </cell>
          <cell r="I6">
            <v>0.05</v>
          </cell>
          <cell r="K6">
            <v>0</v>
          </cell>
          <cell r="L6">
            <v>0</v>
          </cell>
          <cell r="M6">
            <v>0.45</v>
          </cell>
          <cell r="N6">
            <v>11.5</v>
          </cell>
          <cell r="O6">
            <v>53</v>
          </cell>
          <cell r="P6">
            <v>12.5</v>
          </cell>
          <cell r="Q6">
            <v>1.55</v>
          </cell>
        </row>
        <row r="7">
          <cell r="A7" t="str">
            <v>ХЛЕБ ПШЕНИЧНЫЙ (60)</v>
          </cell>
          <cell r="B7">
            <v>60</v>
          </cell>
          <cell r="D7">
            <v>60</v>
          </cell>
          <cell r="E7">
            <v>4.74</v>
          </cell>
          <cell r="F7">
            <v>0.6</v>
          </cell>
          <cell r="G7">
            <v>28.98</v>
          </cell>
          <cell r="H7">
            <v>140.28</v>
          </cell>
          <cell r="I7">
            <v>0.06</v>
          </cell>
          <cell r="K7">
            <v>0</v>
          </cell>
          <cell r="L7">
            <v>0</v>
          </cell>
          <cell r="M7">
            <v>0.78</v>
          </cell>
          <cell r="N7">
            <v>13.8</v>
          </cell>
          <cell r="O7">
            <v>52.2</v>
          </cell>
          <cell r="P7">
            <v>19.8</v>
          </cell>
          <cell r="Q7">
            <v>0.66</v>
          </cell>
          <cell r="V7" t="str">
            <v>ПР</v>
          </cell>
        </row>
        <row r="8">
          <cell r="D8">
            <v>50</v>
          </cell>
          <cell r="E8">
            <v>3.95</v>
          </cell>
          <cell r="F8">
            <v>0.5</v>
          </cell>
          <cell r="G8">
            <v>24.15</v>
          </cell>
          <cell r="H8">
            <v>116.9</v>
          </cell>
          <cell r="I8">
            <v>0.05</v>
          </cell>
          <cell r="K8">
            <v>0</v>
          </cell>
          <cell r="L8">
            <v>0</v>
          </cell>
          <cell r="M8">
            <v>0.65</v>
          </cell>
          <cell r="N8">
            <v>11.5</v>
          </cell>
          <cell r="O8">
            <v>43.5</v>
          </cell>
          <cell r="P8">
            <v>16.5</v>
          </cell>
          <cell r="Q8">
            <v>0.55000000000000004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ВАТРУШКА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ПИРОГ ОТКРЫТЫЙ</v>
          </cell>
          <cell r="B15">
            <v>1000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K15">
            <v>0.8</v>
          </cell>
          <cell r="L15">
            <v>170</v>
          </cell>
          <cell r="M15">
            <v>0</v>
          </cell>
          <cell r="N15">
            <v>195</v>
          </cell>
          <cell r="O15">
            <v>614</v>
          </cell>
          <cell r="P15">
            <v>241</v>
          </cell>
          <cell r="Q15">
            <v>13.9</v>
          </cell>
          <cell r="V15">
            <v>414</v>
          </cell>
        </row>
        <row r="16"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K16">
            <v>0.8</v>
          </cell>
          <cell r="L16">
            <v>170</v>
          </cell>
          <cell r="N16">
            <v>195</v>
          </cell>
          <cell r="O16">
            <v>614</v>
          </cell>
          <cell r="P16">
            <v>241</v>
          </cell>
          <cell r="Q16">
            <v>13.9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45.647999999999996</v>
          </cell>
          <cell r="H17">
            <v>300</v>
          </cell>
          <cell r="I17">
            <v>9.6000000000000002E-2</v>
          </cell>
          <cell r="J17">
            <v>0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41.13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ХЛЕБ РЖАНОЙ (30)</v>
          </cell>
          <cell r="B29">
            <v>30</v>
          </cell>
          <cell r="D29">
            <v>30</v>
          </cell>
          <cell r="E29">
            <v>1.68</v>
          </cell>
          <cell r="F29">
            <v>0.33</v>
          </cell>
          <cell r="G29">
            <v>14.82</v>
          </cell>
          <cell r="H29">
            <v>68.97</v>
          </cell>
          <cell r="I29">
            <v>0.03</v>
          </cell>
          <cell r="K29">
            <v>0</v>
          </cell>
          <cell r="L29">
            <v>0</v>
          </cell>
          <cell r="M29">
            <v>0.27</v>
          </cell>
          <cell r="N29">
            <v>6.9</v>
          </cell>
          <cell r="O29">
            <v>31.8</v>
          </cell>
          <cell r="P29">
            <v>7.5</v>
          </cell>
          <cell r="Q29">
            <v>0.93</v>
          </cell>
          <cell r="V29" t="str">
            <v>ПР</v>
          </cell>
        </row>
        <row r="30">
          <cell r="D30">
            <v>50</v>
          </cell>
          <cell r="E30">
            <v>2.8</v>
          </cell>
          <cell r="F30">
            <v>0.55000000000000004</v>
          </cell>
          <cell r="G30">
            <v>24.7</v>
          </cell>
          <cell r="H30">
            <v>114.95</v>
          </cell>
          <cell r="I30">
            <v>0.05</v>
          </cell>
          <cell r="K30">
            <v>0</v>
          </cell>
          <cell r="L30">
            <v>0</v>
          </cell>
          <cell r="M30">
            <v>0.45</v>
          </cell>
          <cell r="N30">
            <v>11.5</v>
          </cell>
          <cell r="O30">
            <v>53</v>
          </cell>
          <cell r="P30">
            <v>12.5</v>
          </cell>
          <cell r="Q30">
            <v>1.55</v>
          </cell>
        </row>
        <row r="31">
          <cell r="A31" t="str">
            <v>СЛОЙКА ДЕТСКАЯ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ИЗДЕЛИЕ КОНДИТЕРСКОЕ</v>
          </cell>
          <cell r="B33">
            <v>75</v>
          </cell>
          <cell r="D33">
            <v>75</v>
          </cell>
          <cell r="E33">
            <v>1.34</v>
          </cell>
          <cell r="F33">
            <v>1.8</v>
          </cell>
          <cell r="G33">
            <v>43.06</v>
          </cell>
          <cell r="H33">
            <v>89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1.8</v>
          </cell>
          <cell r="G34">
            <v>43.06</v>
          </cell>
          <cell r="H34">
            <v>89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ХЛЕБ ПШЕНИЧНЫЙ (40)</v>
          </cell>
          <cell r="B35">
            <v>40</v>
          </cell>
          <cell r="D35">
            <v>40</v>
          </cell>
          <cell r="E35">
            <v>3.16</v>
          </cell>
          <cell r="F35">
            <v>0.4</v>
          </cell>
          <cell r="G35">
            <v>19.32</v>
          </cell>
          <cell r="H35">
            <v>93.52</v>
          </cell>
          <cell r="I35">
            <v>0.04</v>
          </cell>
          <cell r="K35">
            <v>0</v>
          </cell>
          <cell r="L35">
            <v>0</v>
          </cell>
          <cell r="M35">
            <v>0.52</v>
          </cell>
          <cell r="N35">
            <v>9.1999999999999993</v>
          </cell>
          <cell r="O35">
            <v>34.799999999999997</v>
          </cell>
          <cell r="P35">
            <v>13.2</v>
          </cell>
          <cell r="Q35">
            <v>0.44</v>
          </cell>
          <cell r="V35">
            <v>447</v>
          </cell>
        </row>
        <row r="36">
          <cell r="D36">
            <v>50</v>
          </cell>
          <cell r="E36">
            <v>3.95</v>
          </cell>
          <cell r="F36">
            <v>0.5</v>
          </cell>
          <cell r="G36">
            <v>24.15</v>
          </cell>
          <cell r="H36">
            <v>116.9</v>
          </cell>
          <cell r="I36">
            <v>0.05</v>
          </cell>
          <cell r="K36">
            <v>0</v>
          </cell>
          <cell r="L36">
            <v>0</v>
          </cell>
          <cell r="M36">
            <v>0.65</v>
          </cell>
          <cell r="N36">
            <v>11.5</v>
          </cell>
          <cell r="O36">
            <v>43.5</v>
          </cell>
          <cell r="P36">
            <v>16.5</v>
          </cell>
          <cell r="Q36">
            <v>0.55000000000000004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47.68</v>
          </cell>
          <cell r="H37">
            <v>286</v>
          </cell>
          <cell r="I37">
            <v>0.08</v>
          </cell>
          <cell r="J37">
            <v>0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47.68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 ПШЕНИЧНЫЙ</v>
          </cell>
          <cell r="B41">
            <v>24</v>
          </cell>
          <cell r="D41">
            <v>24</v>
          </cell>
          <cell r="E41">
            <v>1.3439999999999999</v>
          </cell>
          <cell r="F41">
            <v>0.26400000000000001</v>
          </cell>
          <cell r="G41">
            <v>11.856</v>
          </cell>
          <cell r="H41">
            <v>55.176000000000002</v>
          </cell>
          <cell r="I41">
            <v>2.4000000000000004E-2</v>
          </cell>
          <cell r="K41">
            <v>0</v>
          </cell>
          <cell r="L41">
            <v>0</v>
          </cell>
          <cell r="M41">
            <v>0.21600000000000003</v>
          </cell>
          <cell r="N41">
            <v>5.52</v>
          </cell>
          <cell r="O41">
            <v>25.44</v>
          </cell>
          <cell r="P41">
            <v>6</v>
          </cell>
          <cell r="Q41">
            <v>0.74400000000000011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</v>
          </cell>
          <cell r="B43">
            <v>40</v>
          </cell>
          <cell r="D43">
            <v>40</v>
          </cell>
          <cell r="E43">
            <v>2.2400000000000002</v>
          </cell>
          <cell r="F43">
            <v>0.44</v>
          </cell>
          <cell r="G43">
            <v>19.760000000000002</v>
          </cell>
          <cell r="H43">
            <v>91.96</v>
          </cell>
          <cell r="I43">
            <v>0.04</v>
          </cell>
          <cell r="K43">
            <v>0</v>
          </cell>
          <cell r="L43">
            <v>0</v>
          </cell>
          <cell r="M43">
            <v>0.36</v>
          </cell>
          <cell r="N43">
            <v>9.1999999999999993</v>
          </cell>
          <cell r="O43">
            <v>42.4</v>
          </cell>
          <cell r="P43">
            <v>10</v>
          </cell>
          <cell r="Q43">
            <v>1.24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 xml:space="preserve">ХЛЕБ ПШЕНИЧНЫЙ 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>ИЗДЕЛИЕ КОНДИТЕРСКОЕ( конфета)</v>
          </cell>
          <cell r="B47">
            <v>36</v>
          </cell>
          <cell r="D47">
            <v>36</v>
          </cell>
          <cell r="E47">
            <v>3.0599999999999996</v>
          </cell>
          <cell r="F47">
            <v>4.0679999999999996</v>
          </cell>
          <cell r="G47">
            <v>73</v>
          </cell>
          <cell r="H47">
            <v>79</v>
          </cell>
          <cell r="I47">
            <v>3.5999999999999997E-2</v>
          </cell>
          <cell r="J47">
            <v>0</v>
          </cell>
          <cell r="K47">
            <v>0</v>
          </cell>
          <cell r="L47">
            <v>23.4</v>
          </cell>
          <cell r="M47">
            <v>0.46799999999999997</v>
          </cell>
          <cell r="N47">
            <v>14.76</v>
          </cell>
          <cell r="O47">
            <v>31.32</v>
          </cell>
          <cell r="P47">
            <v>5.4</v>
          </cell>
          <cell r="Q47">
            <v>0.36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82.9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БУЛКА ЛАКОМКА</v>
          </cell>
          <cell r="B49">
            <v>100</v>
          </cell>
          <cell r="D49">
            <v>100</v>
          </cell>
          <cell r="E49">
            <v>3.49</v>
          </cell>
          <cell r="F49">
            <v>4.125</v>
          </cell>
          <cell r="G49">
            <v>64.45</v>
          </cell>
          <cell r="H49">
            <v>106.5</v>
          </cell>
          <cell r="I49">
            <v>3.5000000000000003E-2</v>
          </cell>
          <cell r="K49">
            <v>3.5000000000000003E-2</v>
          </cell>
          <cell r="L49">
            <v>9</v>
          </cell>
          <cell r="M49">
            <v>0</v>
          </cell>
          <cell r="N49">
            <v>9.3000000000000007</v>
          </cell>
          <cell r="O49">
            <v>26.05</v>
          </cell>
          <cell r="P49">
            <v>8.5500000000000007</v>
          </cell>
          <cell r="Q49">
            <v>0.45500000000000002</v>
          </cell>
          <cell r="V49">
            <v>179</v>
          </cell>
        </row>
        <row r="50">
          <cell r="D50">
            <v>200</v>
          </cell>
          <cell r="E50">
            <v>6.98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3.33</v>
          </cell>
          <cell r="F51">
            <v>6.54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A52" t="str">
            <v>ЯЗЫК СЛОЕНЫЙ</v>
          </cell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 xml:space="preserve">ИЗДЕЛИЕ КОНДИТЕРСКОЕ </v>
          </cell>
          <cell r="B53">
            <v>20</v>
          </cell>
          <cell r="D53">
            <v>20</v>
          </cell>
          <cell r="E53">
            <v>1.4333333333333333</v>
          </cell>
          <cell r="F53">
            <v>12.93</v>
          </cell>
          <cell r="G53">
            <v>18.36</v>
          </cell>
          <cell r="H53">
            <v>48.666666666666664</v>
          </cell>
          <cell r="I53">
            <v>2.6666666666666668E-2</v>
          </cell>
          <cell r="J53">
            <v>0</v>
          </cell>
          <cell r="K53">
            <v>5.6666666666666671E-2</v>
          </cell>
          <cell r="L53">
            <v>0.66666666666666663</v>
          </cell>
          <cell r="M53">
            <v>0</v>
          </cell>
          <cell r="N53">
            <v>4.6333333333333337</v>
          </cell>
          <cell r="O53">
            <v>15.666666666666666</v>
          </cell>
          <cell r="P53">
            <v>6.2333333333333334</v>
          </cell>
          <cell r="Q53">
            <v>0.29333333333333333</v>
          </cell>
          <cell r="R53">
            <v>0.73</v>
          </cell>
          <cell r="S53">
            <v>0</v>
          </cell>
          <cell r="T53">
            <v>0</v>
          </cell>
          <cell r="U53">
            <v>0</v>
          </cell>
          <cell r="V53" t="str">
            <v>РР</v>
          </cell>
        </row>
        <row r="54">
          <cell r="D54">
            <v>60</v>
          </cell>
          <cell r="E54">
            <v>4.3</v>
          </cell>
          <cell r="F54">
            <v>6.2</v>
          </cell>
          <cell r="G54">
            <v>33</v>
          </cell>
          <cell r="H54">
            <v>146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 xml:space="preserve">ХЛЕБ ПШЕНИЧНЫЙ </v>
          </cell>
          <cell r="B55">
            <v>40</v>
          </cell>
          <cell r="D55">
            <v>40</v>
          </cell>
          <cell r="E55">
            <v>3.16</v>
          </cell>
          <cell r="F55">
            <v>0.4</v>
          </cell>
          <cell r="G55">
            <v>19.32</v>
          </cell>
          <cell r="H55">
            <v>93.52</v>
          </cell>
          <cell r="I55">
            <v>0.04</v>
          </cell>
          <cell r="K55">
            <v>0</v>
          </cell>
          <cell r="L55">
            <v>0</v>
          </cell>
          <cell r="M55">
            <v>0.52</v>
          </cell>
          <cell r="N55">
            <v>9.1999999999999993</v>
          </cell>
          <cell r="O55">
            <v>34.799999999999997</v>
          </cell>
          <cell r="P55">
            <v>13.2</v>
          </cell>
          <cell r="Q55">
            <v>0.44</v>
          </cell>
          <cell r="V55" t="str">
            <v>ПР</v>
          </cell>
        </row>
        <row r="56">
          <cell r="D56">
            <v>50</v>
          </cell>
          <cell r="E56">
            <v>3.95</v>
          </cell>
          <cell r="F56">
            <v>0.5</v>
          </cell>
          <cell r="G56">
            <v>24.15</v>
          </cell>
          <cell r="H56">
            <v>116.9</v>
          </cell>
          <cell r="I56">
            <v>0.05</v>
          </cell>
          <cell r="K56">
            <v>0</v>
          </cell>
          <cell r="L56">
            <v>0</v>
          </cell>
          <cell r="M56">
            <v>0.65</v>
          </cell>
          <cell r="N56">
            <v>11.5</v>
          </cell>
          <cell r="O56">
            <v>43.5</v>
          </cell>
          <cell r="P56">
            <v>16.5</v>
          </cell>
          <cell r="Q56">
            <v>0.55000000000000004</v>
          </cell>
        </row>
      </sheetData>
      <sheetData sheetId="20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1.8</v>
          </cell>
          <cell r="S5">
            <v>1.3</v>
          </cell>
          <cell r="T5">
            <v>0.5</v>
          </cell>
          <cell r="U5">
            <v>0.2</v>
          </cell>
          <cell r="V5">
            <v>342</v>
          </cell>
        </row>
        <row r="6">
          <cell r="A6" t="str">
            <v>КОМПОТ ИЗ СМОРОДИНЫ</v>
          </cell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</row>
        <row r="7">
          <cell r="A7" t="str">
            <v>КОМПОТ ИЗ ИЗЮМА</v>
          </cell>
          <cell r="B7">
            <v>200</v>
          </cell>
          <cell r="C7">
            <v>1000</v>
          </cell>
          <cell r="D7">
            <v>200</v>
          </cell>
          <cell r="E7">
            <v>0.35</v>
          </cell>
          <cell r="F7">
            <v>0.08</v>
          </cell>
          <cell r="G7">
            <v>29.85</v>
          </cell>
          <cell r="H7">
            <v>122.2</v>
          </cell>
          <cell r="I7">
            <v>0.11</v>
          </cell>
          <cell r="K7">
            <v>0</v>
          </cell>
          <cell r="L7">
            <v>0</v>
          </cell>
          <cell r="M7">
            <v>0</v>
          </cell>
          <cell r="N7">
            <v>101.6</v>
          </cell>
          <cell r="O7">
            <v>96.8</v>
          </cell>
          <cell r="P7">
            <v>40.6</v>
          </cell>
          <cell r="Q7">
            <v>2.25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A8" t="str">
            <v>КОМПОТ ИЗ ЧЕРНОСЛИВА</v>
          </cell>
          <cell r="D8">
            <v>200</v>
          </cell>
          <cell r="E8">
            <v>0.35</v>
          </cell>
          <cell r="F8">
            <v>0.08</v>
          </cell>
          <cell r="G8">
            <v>29.85</v>
          </cell>
          <cell r="H8">
            <v>122.2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A10" t="str">
            <v>КОМПОТ ИЗ КУРАГИ</v>
          </cell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КОМПОТ ИЗ ПЛОДОВ 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1.8</v>
          </cell>
          <cell r="S11">
            <v>1.3</v>
          </cell>
          <cell r="T11">
            <v>0.5</v>
          </cell>
          <cell r="U11">
            <v>0.2</v>
          </cell>
          <cell r="V11">
            <v>348</v>
          </cell>
        </row>
        <row r="12">
          <cell r="A12" t="str">
            <v>КОМПОТ ИЗ КЛУБНИКИ</v>
          </cell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</row>
        <row r="13">
          <cell r="A13" t="str">
            <v>ЧАЙ С САХАРОМ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</row>
        <row r="15">
          <cell r="A15" t="str">
            <v>ЧАЙ С ЛИМОНОМ</v>
          </cell>
          <cell r="B15">
            <v>200</v>
          </cell>
          <cell r="C15" t="str">
            <v>200/15</v>
          </cell>
          <cell r="D15">
            <v>200</v>
          </cell>
          <cell r="E15">
            <v>0.11659192825112108</v>
          </cell>
          <cell r="F15">
            <v>1.7937219730941704E-2</v>
          </cell>
          <cell r="G15">
            <v>13.632286995515695</v>
          </cell>
          <cell r="H15">
            <v>55.605381165919283</v>
          </cell>
          <cell r="I15">
            <v>0</v>
          </cell>
          <cell r="J15">
            <v>0</v>
          </cell>
          <cell r="K15">
            <v>2.5381165919282513</v>
          </cell>
          <cell r="L15">
            <v>0</v>
          </cell>
          <cell r="M15">
            <v>0</v>
          </cell>
          <cell r="N15">
            <v>12.735426008968609</v>
          </cell>
          <cell r="O15">
            <v>3.9461883408071752</v>
          </cell>
          <cell r="P15">
            <v>2.1524663677130045</v>
          </cell>
          <cell r="Q15">
            <v>0.32286995515695066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</row>
        <row r="17">
          <cell r="A17" t="str">
            <v>ЧАЙ С МОЛОКОМ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K19">
            <v>1.3</v>
          </cell>
          <cell r="L19">
            <v>20</v>
          </cell>
          <cell r="M19">
            <v>0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17.3</v>
          </cell>
          <cell r="H21">
            <v>75.348837209302332</v>
          </cell>
          <cell r="I21">
            <v>0.10232558139534884</v>
          </cell>
          <cell r="J21">
            <v>0</v>
          </cell>
          <cell r="K21">
            <v>1.7674418604651163</v>
          </cell>
          <cell r="L21">
            <v>46.511627906976742</v>
          </cell>
          <cell r="M21">
            <v>0</v>
          </cell>
          <cell r="N21">
            <v>598.97674418604652</v>
          </cell>
          <cell r="O21">
            <v>402.60465116279067</v>
          </cell>
          <cell r="P21">
            <v>59.906976744186053</v>
          </cell>
          <cell r="Q21">
            <v>0.36279069767441863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380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0.11</v>
          </cell>
          <cell r="K22">
            <v>1.9</v>
          </cell>
          <cell r="L22">
            <v>50</v>
          </cell>
          <cell r="N22">
            <v>643.9</v>
          </cell>
          <cell r="O22">
            <v>432.8</v>
          </cell>
          <cell r="P22">
            <v>64.400000000000006</v>
          </cell>
          <cell r="Q22">
            <v>0.39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0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</row>
        <row r="25">
          <cell r="A25" t="str">
            <v>КИСЕЛЬ ЯГОДНЫЙ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102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</row>
        <row r="31">
          <cell r="A31" t="str">
            <v>СОК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</row>
      </sheetData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 с 7 до 11 лет"/>
      <sheetName val="Лист2"/>
      <sheetName val="Лист1"/>
      <sheetName val="РП с 7 до 11 лет"/>
      <sheetName val="Лист1 с 7 до 11 лет"/>
      <sheetName val="нормы"/>
      <sheetName val="расчеты"/>
      <sheetName val="салаты"/>
      <sheetName val="ТК_салаты_1-33"/>
      <sheetName val="мясо"/>
      <sheetName val="ТК_мясо_34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">
          <cell r="A1" t="str">
            <v>Перечень технологических карт для учащихся общеобразовательных учреждений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</row>
        <row r="2">
          <cell r="A2" t="str">
            <v>Наименование блюда</v>
          </cell>
          <cell r="B2" t="str">
            <v>ВЫХОД</v>
          </cell>
          <cell r="C2">
            <v>0</v>
          </cell>
          <cell r="D2" t="str">
            <v>Выход, г</v>
          </cell>
          <cell r="E2" t="str">
            <v>Пищевые вещества</v>
          </cell>
          <cell r="F2">
            <v>0</v>
          </cell>
          <cell r="G2">
            <v>0</v>
          </cell>
          <cell r="H2">
            <v>0</v>
          </cell>
          <cell r="I2" t="str">
            <v>Витамины, мг</v>
          </cell>
          <cell r="J2">
            <v>0</v>
          </cell>
          <cell r="K2">
            <v>0</v>
          </cell>
          <cell r="L2">
            <v>0</v>
          </cell>
          <cell r="M2" t="str">
            <v>Минер. вещества, мг</v>
          </cell>
          <cell r="N2">
            <v>0</v>
          </cell>
          <cell r="O2">
            <v>0</v>
          </cell>
          <cell r="P2">
            <v>0</v>
          </cell>
          <cell r="Q2" t="str">
            <v>СБОРНИК</v>
          </cell>
          <cell r="R2">
            <v>0</v>
          </cell>
        </row>
        <row r="3">
          <cell r="A3">
            <v>0</v>
          </cell>
          <cell r="B3" t="str">
            <v>выход меняемый</v>
          </cell>
          <cell r="C3" t="str">
            <v>выход регламент, гр</v>
          </cell>
          <cell r="D3">
            <v>0</v>
          </cell>
          <cell r="E3" t="str">
            <v>Белки, г</v>
          </cell>
          <cell r="F3" t="str">
            <v>Жиры, г</v>
          </cell>
          <cell r="G3" t="str">
            <v>Углеводы, г</v>
          </cell>
          <cell r="H3" t="str">
            <v>Энерг. ценность, ккал</v>
          </cell>
          <cell r="I3" t="str">
            <v>В1</v>
          </cell>
          <cell r="J3" t="str">
            <v>С</v>
          </cell>
          <cell r="K3" t="str">
            <v>А</v>
          </cell>
          <cell r="L3" t="str">
            <v>D</v>
          </cell>
          <cell r="M3" t="str">
            <v>Са</v>
          </cell>
          <cell r="N3" t="str">
            <v>Р</v>
          </cell>
          <cell r="O3" t="str">
            <v>Mg</v>
          </cell>
          <cell r="P3" t="str">
            <v>Fe</v>
          </cell>
          <cell r="Q3" t="str">
            <v>№ сборника</v>
          </cell>
          <cell r="R3" t="str">
            <v>год сборника</v>
          </cell>
        </row>
        <row r="4">
          <cell r="A4" t="str">
            <v>ВЫПЕЧКА</v>
          </cell>
          <cell r="B4" t="str">
            <v xml:space="preserve"> -</v>
          </cell>
          <cell r="C4" t="str">
            <v xml:space="preserve"> -</v>
          </cell>
          <cell r="D4" t="str">
            <v xml:space="preserve"> -</v>
          </cell>
          <cell r="E4" t="str">
            <v xml:space="preserve"> -</v>
          </cell>
          <cell r="F4" t="str">
            <v xml:space="preserve"> -</v>
          </cell>
          <cell r="G4" t="str">
            <v xml:space="preserve"> -</v>
          </cell>
          <cell r="H4" t="str">
            <v xml:space="preserve"> -</v>
          </cell>
          <cell r="I4" t="str">
            <v xml:space="preserve"> -</v>
          </cell>
          <cell r="J4" t="str">
            <v xml:space="preserve"> -</v>
          </cell>
          <cell r="K4" t="str">
            <v xml:space="preserve"> -</v>
          </cell>
          <cell r="L4" t="str">
            <v xml:space="preserve"> -</v>
          </cell>
          <cell r="M4" t="str">
            <v xml:space="preserve"> -</v>
          </cell>
          <cell r="N4" t="str">
            <v xml:space="preserve"> -</v>
          </cell>
          <cell r="O4" t="str">
            <v xml:space="preserve"> -</v>
          </cell>
          <cell r="P4" t="str">
            <v xml:space="preserve"> -</v>
          </cell>
          <cell r="Q4" t="str">
            <v xml:space="preserve"> -</v>
          </cell>
          <cell r="R4" t="str">
            <v xml:space="preserve"> -</v>
          </cell>
        </row>
        <row r="5">
          <cell r="A5" t="str">
            <v>ПИРОЖКИ ПЕЧЕНЫЕ ИЗ ДРОЖЖЕВОГО ТЕСТА (С ЯБЛОКАМИ)</v>
          </cell>
          <cell r="B5">
            <v>75</v>
          </cell>
          <cell r="C5">
            <v>0</v>
          </cell>
          <cell r="D5">
            <v>75</v>
          </cell>
          <cell r="E5">
            <v>4.1100000000000003</v>
          </cell>
          <cell r="F5">
            <v>1.44</v>
          </cell>
          <cell r="G5">
            <v>35.53</v>
          </cell>
          <cell r="H5">
            <v>125</v>
          </cell>
          <cell r="I5">
            <v>0.08</v>
          </cell>
          <cell r="J5">
            <v>0.25</v>
          </cell>
          <cell r="K5">
            <v>0</v>
          </cell>
          <cell r="L5">
            <v>0</v>
          </cell>
          <cell r="M5">
            <v>14.29</v>
          </cell>
          <cell r="N5">
            <v>40.11</v>
          </cell>
          <cell r="O5">
            <v>17.079999999999998</v>
          </cell>
          <cell r="P5">
            <v>1.17</v>
          </cell>
          <cell r="Q5">
            <v>406</v>
          </cell>
          <cell r="R5">
            <v>2011</v>
          </cell>
        </row>
        <row r="6">
          <cell r="A6">
            <v>0</v>
          </cell>
          <cell r="B6">
            <v>0</v>
          </cell>
          <cell r="C6">
            <v>0</v>
          </cell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J6">
            <v>0.25</v>
          </cell>
          <cell r="K6">
            <v>0</v>
          </cell>
          <cell r="L6">
            <v>0</v>
          </cell>
          <cell r="M6">
            <v>14.29</v>
          </cell>
          <cell r="N6">
            <v>40.11</v>
          </cell>
          <cell r="O6">
            <v>17.079999999999998</v>
          </cell>
          <cell r="P6">
            <v>1.17</v>
          </cell>
          <cell r="Q6">
            <v>0</v>
          </cell>
          <cell r="R6">
            <v>0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C7">
            <v>0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J7">
            <v>0.62</v>
          </cell>
          <cell r="K7">
            <v>6.25</v>
          </cell>
          <cell r="L7">
            <v>0</v>
          </cell>
          <cell r="M7">
            <v>18.03</v>
          </cell>
          <cell r="N7">
            <v>46.52</v>
          </cell>
          <cell r="O7">
            <v>18.28</v>
          </cell>
          <cell r="P7">
            <v>0.88</v>
          </cell>
          <cell r="Q7">
            <v>406</v>
          </cell>
          <cell r="R7">
            <v>2011</v>
          </cell>
        </row>
        <row r="8">
          <cell r="A8">
            <v>0</v>
          </cell>
          <cell r="B8">
            <v>0</v>
          </cell>
          <cell r="C8">
            <v>0</v>
          </cell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J8">
            <v>0.62</v>
          </cell>
          <cell r="K8">
            <v>6.25</v>
          </cell>
          <cell r="L8">
            <v>0</v>
          </cell>
          <cell r="M8">
            <v>18.03</v>
          </cell>
          <cell r="N8">
            <v>46.52</v>
          </cell>
          <cell r="O8">
            <v>18.28</v>
          </cell>
          <cell r="P8">
            <v>0.88</v>
          </cell>
          <cell r="Q8">
            <v>0</v>
          </cell>
          <cell r="R8">
            <v>0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C9">
            <v>0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J9">
            <v>0.5</v>
          </cell>
          <cell r="K9">
            <v>0</v>
          </cell>
          <cell r="L9">
            <v>0</v>
          </cell>
          <cell r="M9">
            <v>14.94</v>
          </cell>
          <cell r="N9">
            <v>50.34</v>
          </cell>
          <cell r="O9">
            <v>20.170000000000002</v>
          </cell>
          <cell r="P9">
            <v>0.9</v>
          </cell>
          <cell r="Q9">
            <v>406</v>
          </cell>
          <cell r="R9">
            <v>2011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J10">
            <v>0.5</v>
          </cell>
          <cell r="K10">
            <v>0</v>
          </cell>
          <cell r="L10">
            <v>0</v>
          </cell>
          <cell r="M10">
            <v>14.94</v>
          </cell>
          <cell r="N10">
            <v>50.34</v>
          </cell>
          <cell r="O10">
            <v>20.170000000000002</v>
          </cell>
          <cell r="P10">
            <v>0.9</v>
          </cell>
          <cell r="Q10">
            <v>0</v>
          </cell>
          <cell r="R10">
            <v>0</v>
          </cell>
        </row>
        <row r="11">
          <cell r="A11" t="str">
            <v>ВАТРУШКИ (ПОВИДЛО)</v>
          </cell>
          <cell r="B11">
            <v>75</v>
          </cell>
          <cell r="C11">
            <v>0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J11">
            <v>0.08</v>
          </cell>
          <cell r="K11">
            <v>18</v>
          </cell>
          <cell r="L11">
            <v>0</v>
          </cell>
          <cell r="M11">
            <v>15.6</v>
          </cell>
          <cell r="N11">
            <v>42.8</v>
          </cell>
          <cell r="O11">
            <v>17.399999999999999</v>
          </cell>
          <cell r="P11">
            <v>1.08</v>
          </cell>
          <cell r="Q11">
            <v>410</v>
          </cell>
          <cell r="R11">
            <v>2011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J12">
            <v>0.08</v>
          </cell>
          <cell r="K12">
            <v>18</v>
          </cell>
          <cell r="L12">
            <v>0</v>
          </cell>
          <cell r="M12">
            <v>15.6</v>
          </cell>
          <cell r="N12">
            <v>42.8</v>
          </cell>
          <cell r="O12">
            <v>17.399999999999999</v>
          </cell>
          <cell r="P12">
            <v>1.08</v>
          </cell>
          <cell r="Q12">
            <v>0</v>
          </cell>
          <cell r="R12">
            <v>0</v>
          </cell>
        </row>
        <row r="13">
          <cell r="A13" t="str">
            <v>ЯЗЫК СЛОЕНЫЙ</v>
          </cell>
          <cell r="B13">
            <v>80</v>
          </cell>
          <cell r="C13">
            <v>0</v>
          </cell>
          <cell r="D13">
            <v>80</v>
          </cell>
          <cell r="E13">
            <v>10.244444444444445</v>
          </cell>
          <cell r="F13">
            <v>6.0888888888888895</v>
          </cell>
          <cell r="G13">
            <v>32.422222222222224</v>
          </cell>
          <cell r="H13">
            <v>224.44444444444446</v>
          </cell>
          <cell r="I13">
            <v>8.8888888888888892E-2</v>
          </cell>
          <cell r="J13">
            <v>4.4444444444444446E-2</v>
          </cell>
          <cell r="K13">
            <v>37.777777777777779</v>
          </cell>
          <cell r="L13">
            <v>0</v>
          </cell>
          <cell r="M13">
            <v>56.444444444444443</v>
          </cell>
          <cell r="N13">
            <v>100.22222222222223</v>
          </cell>
          <cell r="O13">
            <v>24</v>
          </cell>
          <cell r="P13">
            <v>1</v>
          </cell>
          <cell r="Q13">
            <v>410</v>
          </cell>
          <cell r="R13">
            <v>2011</v>
          </cell>
        </row>
        <row r="14">
          <cell r="A14">
            <v>0</v>
          </cell>
          <cell r="B14">
            <v>0</v>
          </cell>
          <cell r="C14">
            <v>0</v>
          </cell>
          <cell r="D14">
            <v>36</v>
          </cell>
          <cell r="E14">
            <v>4.6100000000000003</v>
          </cell>
          <cell r="F14">
            <v>2.74</v>
          </cell>
          <cell r="G14">
            <v>14.59</v>
          </cell>
          <cell r="H14">
            <v>101</v>
          </cell>
          <cell r="I14">
            <v>0.04</v>
          </cell>
          <cell r="J14">
            <v>0.02</v>
          </cell>
          <cell r="K14">
            <v>17</v>
          </cell>
          <cell r="L14">
            <v>0</v>
          </cell>
          <cell r="M14">
            <v>25.4</v>
          </cell>
          <cell r="N14">
            <v>45.1</v>
          </cell>
          <cell r="O14">
            <v>10.8</v>
          </cell>
          <cell r="P14">
            <v>0.45</v>
          </cell>
          <cell r="Q14">
            <v>0</v>
          </cell>
          <cell r="R14">
            <v>0</v>
          </cell>
        </row>
        <row r="15">
          <cell r="A15" t="str">
            <v>ПИРОГ ОТКРЫТЫЙ</v>
          </cell>
          <cell r="B15">
            <v>1000</v>
          </cell>
          <cell r="C15">
            <v>0</v>
          </cell>
          <cell r="D15">
            <v>1000</v>
          </cell>
          <cell r="E15">
            <v>61.8</v>
          </cell>
          <cell r="F15">
            <v>32.200000000000003</v>
          </cell>
          <cell r="G15">
            <v>553.20000000000005</v>
          </cell>
          <cell r="H15">
            <v>2750</v>
          </cell>
          <cell r="I15">
            <v>1.1000000000000001</v>
          </cell>
          <cell r="J15">
            <v>0.8</v>
          </cell>
          <cell r="K15">
            <v>170</v>
          </cell>
          <cell r="L15">
            <v>0</v>
          </cell>
          <cell r="M15">
            <v>195</v>
          </cell>
          <cell r="N15">
            <v>614</v>
          </cell>
          <cell r="O15">
            <v>241</v>
          </cell>
          <cell r="P15">
            <v>13.9</v>
          </cell>
          <cell r="Q15">
            <v>414</v>
          </cell>
          <cell r="R15">
            <v>2011</v>
          </cell>
        </row>
        <row r="16">
          <cell r="A16">
            <v>0</v>
          </cell>
          <cell r="B16">
            <v>0</v>
          </cell>
          <cell r="C16">
            <v>0</v>
          </cell>
          <cell r="D16">
            <v>1000</v>
          </cell>
          <cell r="E16">
            <v>61.8</v>
          </cell>
          <cell r="F16">
            <v>32.200000000000003</v>
          </cell>
          <cell r="G16">
            <v>553.20000000000005</v>
          </cell>
          <cell r="H16">
            <v>2750</v>
          </cell>
          <cell r="I16">
            <v>1.1000000000000001</v>
          </cell>
          <cell r="J16">
            <v>0.8</v>
          </cell>
          <cell r="K16">
            <v>170</v>
          </cell>
          <cell r="L16">
            <v>0</v>
          </cell>
          <cell r="M16">
            <v>195</v>
          </cell>
          <cell r="N16">
            <v>614</v>
          </cell>
          <cell r="O16">
            <v>241</v>
          </cell>
          <cell r="P16">
            <v>13.9</v>
          </cell>
          <cell r="Q16">
            <v>0</v>
          </cell>
          <cell r="R16">
            <v>0</v>
          </cell>
        </row>
        <row r="17">
          <cell r="A17" t="str">
            <v>СЛОЙКА С ПОВИДЛОМ</v>
          </cell>
          <cell r="B17">
            <v>75</v>
          </cell>
          <cell r="C17">
            <v>0</v>
          </cell>
          <cell r="D17">
            <v>75</v>
          </cell>
          <cell r="E17">
            <v>4.78</v>
          </cell>
          <cell r="F17">
            <v>8.84</v>
          </cell>
          <cell r="G17">
            <v>38.04</v>
          </cell>
          <cell r="H17">
            <v>250</v>
          </cell>
          <cell r="I17">
            <v>0.08</v>
          </cell>
          <cell r="J17">
            <v>0</v>
          </cell>
          <cell r="K17">
            <v>12</v>
          </cell>
          <cell r="L17">
            <v>0</v>
          </cell>
          <cell r="M17">
            <v>15</v>
          </cell>
          <cell r="N17">
            <v>48</v>
          </cell>
          <cell r="O17">
            <v>17.2</v>
          </cell>
          <cell r="P17">
            <v>0.94</v>
          </cell>
          <cell r="Q17">
            <v>418</v>
          </cell>
          <cell r="R17">
            <v>2011</v>
          </cell>
        </row>
        <row r="18">
          <cell r="A18">
            <v>0</v>
          </cell>
          <cell r="B18">
            <v>0</v>
          </cell>
          <cell r="C18">
            <v>0</v>
          </cell>
          <cell r="D18">
            <v>75</v>
          </cell>
          <cell r="E18">
            <v>4.78</v>
          </cell>
          <cell r="F18">
            <v>8.84</v>
          </cell>
          <cell r="G18">
            <v>38.04</v>
          </cell>
          <cell r="H18">
            <v>250</v>
          </cell>
          <cell r="I18">
            <v>0.08</v>
          </cell>
          <cell r="J18">
            <v>0</v>
          </cell>
          <cell r="K18">
            <v>12</v>
          </cell>
          <cell r="L18">
            <v>0</v>
          </cell>
          <cell r="M18">
            <v>15</v>
          </cell>
          <cell r="N18">
            <v>48</v>
          </cell>
          <cell r="O18">
            <v>17.2</v>
          </cell>
          <cell r="P18">
            <v>0.94</v>
          </cell>
          <cell r="Q18">
            <v>0</v>
          </cell>
          <cell r="R18">
            <v>0</v>
          </cell>
        </row>
        <row r="19">
          <cell r="A19" t="str">
            <v>ПИРОЖКИ ПЕСОЧНЫЕ С ЯБЛОКОМ</v>
          </cell>
          <cell r="B19">
            <v>75</v>
          </cell>
          <cell r="C19">
            <v>0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J19">
            <v>0.26</v>
          </cell>
          <cell r="K19">
            <v>18</v>
          </cell>
          <cell r="L19">
            <v>0</v>
          </cell>
          <cell r="M19">
            <v>24</v>
          </cell>
          <cell r="N19">
            <v>49.8</v>
          </cell>
          <cell r="O19">
            <v>15.2</v>
          </cell>
          <cell r="P19">
            <v>1.1399999999999999</v>
          </cell>
          <cell r="Q19">
            <v>419</v>
          </cell>
          <cell r="R19">
            <v>2011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J20">
            <v>0.26</v>
          </cell>
          <cell r="K20">
            <v>18</v>
          </cell>
          <cell r="L20">
            <v>0</v>
          </cell>
          <cell r="M20">
            <v>24</v>
          </cell>
          <cell r="N20">
            <v>49.8</v>
          </cell>
          <cell r="O20">
            <v>15.2</v>
          </cell>
          <cell r="P20">
            <v>1.1399999999999999</v>
          </cell>
          <cell r="Q20">
            <v>0</v>
          </cell>
          <cell r="R20">
            <v>0</v>
          </cell>
        </row>
        <row r="21">
          <cell r="A21" t="str">
            <v>БУЛОЧКА ДОМАШНЯЯ</v>
          </cell>
          <cell r="B21">
            <v>75</v>
          </cell>
          <cell r="C21">
            <v>0</v>
          </cell>
          <cell r="D21">
            <v>75</v>
          </cell>
          <cell r="E21">
            <v>5.46</v>
          </cell>
          <cell r="F21">
            <v>9.39</v>
          </cell>
          <cell r="G21">
            <v>32.94</v>
          </cell>
          <cell r="H21">
            <v>238.5</v>
          </cell>
          <cell r="I21">
            <v>0.09</v>
          </cell>
          <cell r="J21">
            <v>0</v>
          </cell>
          <cell r="K21">
            <v>3</v>
          </cell>
          <cell r="L21">
            <v>0</v>
          </cell>
          <cell r="M21">
            <v>14.85</v>
          </cell>
          <cell r="N21">
            <v>52.5</v>
          </cell>
          <cell r="O21">
            <v>20.55</v>
          </cell>
          <cell r="P21">
            <v>0.97499999999999998</v>
          </cell>
          <cell r="Q21">
            <v>424</v>
          </cell>
          <cell r="R21">
            <v>2011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J22">
            <v>0</v>
          </cell>
          <cell r="K22">
            <v>4</v>
          </cell>
          <cell r="L22">
            <v>0</v>
          </cell>
          <cell r="M22">
            <v>19.8</v>
          </cell>
          <cell r="N22">
            <v>70</v>
          </cell>
          <cell r="O22">
            <v>27.4</v>
          </cell>
          <cell r="P22">
            <v>1.3</v>
          </cell>
          <cell r="Q22">
            <v>0</v>
          </cell>
          <cell r="R22">
            <v>0</v>
          </cell>
        </row>
        <row r="23">
          <cell r="A23" t="str">
            <v>БУЛОЧКА ДОРОЖНАЯ</v>
          </cell>
          <cell r="B23">
            <v>75</v>
          </cell>
          <cell r="C23">
            <v>0</v>
          </cell>
          <cell r="D23">
            <v>75</v>
          </cell>
          <cell r="E23">
            <v>5.085</v>
          </cell>
          <cell r="F23">
            <v>10.47</v>
          </cell>
          <cell r="G23">
            <v>31.605</v>
          </cell>
          <cell r="H23">
            <v>240.75</v>
          </cell>
          <cell r="I23">
            <v>0.09</v>
          </cell>
          <cell r="J23">
            <v>0</v>
          </cell>
          <cell r="K23">
            <v>3</v>
          </cell>
          <cell r="L23">
            <v>0</v>
          </cell>
          <cell r="M23">
            <v>13.95</v>
          </cell>
          <cell r="N23">
            <v>48.15</v>
          </cell>
          <cell r="O23">
            <v>19.649999999999999</v>
          </cell>
          <cell r="P23">
            <v>0.9</v>
          </cell>
          <cell r="Q23">
            <v>425</v>
          </cell>
          <cell r="R23">
            <v>2011</v>
          </cell>
        </row>
        <row r="24">
          <cell r="A24">
            <v>0</v>
          </cell>
          <cell r="B24">
            <v>0</v>
          </cell>
          <cell r="C24">
            <v>0</v>
          </cell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J24">
            <v>0</v>
          </cell>
          <cell r="K24">
            <v>4</v>
          </cell>
          <cell r="L24">
            <v>0</v>
          </cell>
          <cell r="M24">
            <v>18.600000000000001</v>
          </cell>
          <cell r="N24">
            <v>64.2</v>
          </cell>
          <cell r="O24">
            <v>26.2</v>
          </cell>
          <cell r="P24">
            <v>1.2</v>
          </cell>
          <cell r="Q24">
            <v>0</v>
          </cell>
          <cell r="R24">
            <v>0</v>
          </cell>
        </row>
        <row r="25">
          <cell r="A25" t="str">
            <v>БУЛОЧКА С ПОВИДЛОМ ОБСЫПНАЯ</v>
          </cell>
          <cell r="B25">
            <v>75</v>
          </cell>
          <cell r="C25">
            <v>0</v>
          </cell>
          <cell r="D25">
            <v>75</v>
          </cell>
          <cell r="E25">
            <v>4.95</v>
          </cell>
          <cell r="F25">
            <v>10.77</v>
          </cell>
          <cell r="G25">
            <v>30.8475</v>
          </cell>
          <cell r="H25">
            <v>240</v>
          </cell>
          <cell r="I25">
            <v>0.12</v>
          </cell>
          <cell r="J25">
            <v>0.03</v>
          </cell>
          <cell r="K25">
            <v>0</v>
          </cell>
          <cell r="L25">
            <v>0</v>
          </cell>
          <cell r="M25">
            <v>15.975</v>
          </cell>
          <cell r="N25">
            <v>57.6</v>
          </cell>
          <cell r="O25">
            <v>21.15</v>
          </cell>
          <cell r="P25">
            <v>1.0424999999999998</v>
          </cell>
          <cell r="Q25">
            <v>426</v>
          </cell>
          <cell r="R25">
            <v>2011</v>
          </cell>
        </row>
        <row r="26">
          <cell r="A26">
            <v>0</v>
          </cell>
          <cell r="B26">
            <v>0</v>
          </cell>
          <cell r="C26">
            <v>0</v>
          </cell>
          <cell r="D26">
            <v>100</v>
          </cell>
          <cell r="E26">
            <v>6.6</v>
          </cell>
          <cell r="F26">
            <v>14.36</v>
          </cell>
          <cell r="G26">
            <v>41.13</v>
          </cell>
          <cell r="H26">
            <v>320</v>
          </cell>
          <cell r="I26">
            <v>0.16</v>
          </cell>
          <cell r="J26">
            <v>0.04</v>
          </cell>
          <cell r="K26">
            <v>0</v>
          </cell>
          <cell r="L26">
            <v>0</v>
          </cell>
          <cell r="M26">
            <v>21.3</v>
          </cell>
          <cell r="N26">
            <v>76.8</v>
          </cell>
          <cell r="O26">
            <v>28.2</v>
          </cell>
          <cell r="P26">
            <v>1.39</v>
          </cell>
          <cell r="Q26">
            <v>0</v>
          </cell>
          <cell r="R26">
            <v>0</v>
          </cell>
        </row>
        <row r="27">
          <cell r="A27" t="str">
            <v>БУЛОЧКА "ВЕСНУШКА"</v>
          </cell>
          <cell r="B27">
            <v>50</v>
          </cell>
          <cell r="C27">
            <v>0</v>
          </cell>
          <cell r="D27">
            <v>50</v>
          </cell>
          <cell r="E27">
            <v>3.9</v>
          </cell>
          <cell r="F27">
            <v>3.06</v>
          </cell>
          <cell r="G27">
            <v>23.9</v>
          </cell>
          <cell r="H27">
            <v>139</v>
          </cell>
          <cell r="I27">
            <v>7.0000000000000007E-2</v>
          </cell>
          <cell r="J27">
            <v>0</v>
          </cell>
          <cell r="K27">
            <v>3</v>
          </cell>
          <cell r="L27">
            <v>0</v>
          </cell>
          <cell r="M27">
            <v>11.3</v>
          </cell>
          <cell r="N27">
            <v>39.200000000000003</v>
          </cell>
          <cell r="O27">
            <v>15.2</v>
          </cell>
          <cell r="P27">
            <v>0.73</v>
          </cell>
          <cell r="Q27">
            <v>429</v>
          </cell>
          <cell r="R27">
            <v>2011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J28">
            <v>0</v>
          </cell>
          <cell r="K28">
            <v>3</v>
          </cell>
          <cell r="L28">
            <v>0</v>
          </cell>
          <cell r="M28">
            <v>11.3</v>
          </cell>
          <cell r="N28">
            <v>39.200000000000003</v>
          </cell>
          <cell r="O28">
            <v>15.2</v>
          </cell>
          <cell r="P28">
            <v>0.73</v>
          </cell>
          <cell r="Q28">
            <v>0</v>
          </cell>
          <cell r="R28">
            <v>0</v>
          </cell>
        </row>
        <row r="29">
          <cell r="A29" t="str">
            <v>БУЛОЧКА "ЛАКОМКА"</v>
          </cell>
          <cell r="B29">
            <v>60</v>
          </cell>
          <cell r="C29">
            <v>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J29">
            <v>0.17</v>
          </cell>
          <cell r="K29">
            <v>2</v>
          </cell>
          <cell r="L29">
            <v>0</v>
          </cell>
          <cell r="M29">
            <v>13.9</v>
          </cell>
          <cell r="N29">
            <v>47</v>
          </cell>
          <cell r="O29">
            <v>18.7</v>
          </cell>
          <cell r="P29">
            <v>0.88</v>
          </cell>
          <cell r="Q29">
            <v>431</v>
          </cell>
          <cell r="R29">
            <v>2011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J30">
            <v>0.17</v>
          </cell>
          <cell r="K30">
            <v>2</v>
          </cell>
          <cell r="L30">
            <v>0</v>
          </cell>
          <cell r="M30">
            <v>13.9</v>
          </cell>
          <cell r="N30">
            <v>47</v>
          </cell>
          <cell r="O30">
            <v>18.7</v>
          </cell>
          <cell r="P30">
            <v>0.88</v>
          </cell>
          <cell r="Q30">
            <v>0</v>
          </cell>
          <cell r="R30">
            <v>0</v>
          </cell>
        </row>
        <row r="31">
          <cell r="A31" t="str">
            <v>БУЛОЧКА "МОЛОЧНАЯ"</v>
          </cell>
          <cell r="B31">
            <v>100</v>
          </cell>
          <cell r="C31">
            <v>0</v>
          </cell>
          <cell r="D31">
            <v>100</v>
          </cell>
          <cell r="E31">
            <v>9.2799999999999994</v>
          </cell>
          <cell r="F31">
            <v>1.98</v>
          </cell>
          <cell r="G31">
            <v>46.9</v>
          </cell>
          <cell r="H31">
            <v>242</v>
          </cell>
          <cell r="I31">
            <v>0.16</v>
          </cell>
          <cell r="J31">
            <v>0.26</v>
          </cell>
          <cell r="K31">
            <v>6</v>
          </cell>
          <cell r="L31">
            <v>0</v>
          </cell>
          <cell r="M31">
            <v>60.4</v>
          </cell>
          <cell r="N31">
            <v>103.4</v>
          </cell>
          <cell r="O31">
            <v>36.6</v>
          </cell>
          <cell r="P31">
            <v>1.46</v>
          </cell>
          <cell r="Q31">
            <v>434</v>
          </cell>
          <cell r="R31">
            <v>2011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J32">
            <v>0.13</v>
          </cell>
          <cell r="K32">
            <v>3</v>
          </cell>
          <cell r="L32">
            <v>0</v>
          </cell>
          <cell r="M32">
            <v>30.2</v>
          </cell>
          <cell r="N32">
            <v>51.7</v>
          </cell>
          <cell r="O32">
            <v>18.3</v>
          </cell>
          <cell r="P32">
            <v>0.73</v>
          </cell>
          <cell r="Q32">
            <v>0</v>
          </cell>
          <cell r="R32">
            <v>0</v>
          </cell>
        </row>
        <row r="33">
          <cell r="A33" t="str">
            <v>КЕКС "СТОЛИЧНЫЙ"</v>
          </cell>
          <cell r="B33">
            <v>75</v>
          </cell>
          <cell r="C33">
            <v>0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J33">
            <v>0</v>
          </cell>
          <cell r="K33">
            <v>89</v>
          </cell>
          <cell r="L33">
            <v>0</v>
          </cell>
          <cell r="M33">
            <v>27.5</v>
          </cell>
          <cell r="N33">
            <v>63.8</v>
          </cell>
          <cell r="O33">
            <v>17</v>
          </cell>
          <cell r="P33">
            <v>1.2</v>
          </cell>
          <cell r="Q33">
            <v>446</v>
          </cell>
          <cell r="R33">
            <v>2011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J34">
            <v>0</v>
          </cell>
          <cell r="K34">
            <v>89</v>
          </cell>
          <cell r="L34">
            <v>0</v>
          </cell>
          <cell r="M34">
            <v>27.5</v>
          </cell>
          <cell r="N34">
            <v>63.8</v>
          </cell>
          <cell r="O34">
            <v>17</v>
          </cell>
          <cell r="P34">
            <v>1.2</v>
          </cell>
          <cell r="Q34">
            <v>0</v>
          </cell>
          <cell r="R34">
            <v>0</v>
          </cell>
        </row>
        <row r="35">
          <cell r="A35" t="str">
            <v>КЕКС "ТВОРОЖНЫЙ"</v>
          </cell>
          <cell r="B35">
            <v>50</v>
          </cell>
          <cell r="C35">
            <v>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J35">
            <v>0.03</v>
          </cell>
          <cell r="K35">
            <v>49</v>
          </cell>
          <cell r="L35">
            <v>0</v>
          </cell>
          <cell r="M35">
            <v>26.7</v>
          </cell>
          <cell r="N35">
            <v>49.2</v>
          </cell>
          <cell r="O35">
            <v>9.1</v>
          </cell>
          <cell r="P35">
            <v>0.51</v>
          </cell>
          <cell r="Q35">
            <v>447</v>
          </cell>
          <cell r="R35">
            <v>2011</v>
          </cell>
        </row>
        <row r="36">
          <cell r="A36">
            <v>0</v>
          </cell>
          <cell r="B36">
            <v>0</v>
          </cell>
          <cell r="C36">
            <v>0</v>
          </cell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J36">
            <v>0.03</v>
          </cell>
          <cell r="K36">
            <v>49</v>
          </cell>
          <cell r="L36">
            <v>0</v>
          </cell>
          <cell r="M36">
            <v>26.7</v>
          </cell>
          <cell r="N36">
            <v>49.2</v>
          </cell>
          <cell r="O36">
            <v>9.1</v>
          </cell>
          <cell r="P36">
            <v>0.51</v>
          </cell>
          <cell r="Q36">
            <v>0</v>
          </cell>
          <cell r="R36">
            <v>0</v>
          </cell>
        </row>
        <row r="37">
          <cell r="A37" t="str">
            <v>СОСИСКА В ТЕСТЕ</v>
          </cell>
          <cell r="B37">
            <v>50</v>
          </cell>
          <cell r="C37">
            <v>0</v>
          </cell>
          <cell r="D37">
            <v>50</v>
          </cell>
          <cell r="E37">
            <v>4.24</v>
          </cell>
          <cell r="F37">
            <v>8.7100000000000009</v>
          </cell>
          <cell r="G37">
            <v>29.39</v>
          </cell>
          <cell r="H37">
            <v>213</v>
          </cell>
          <cell r="I37">
            <v>7.0000000000000007E-2</v>
          </cell>
          <cell r="J37">
            <v>7.0000000000000007E-2</v>
          </cell>
          <cell r="K37">
            <v>18</v>
          </cell>
          <cell r="L37">
            <v>0</v>
          </cell>
          <cell r="M37">
            <v>18.600000000000001</v>
          </cell>
          <cell r="N37">
            <v>52.1</v>
          </cell>
          <cell r="O37">
            <v>17.100000000000001</v>
          </cell>
          <cell r="P37">
            <v>0.91</v>
          </cell>
          <cell r="Q37">
            <v>450</v>
          </cell>
          <cell r="R37">
            <v>2011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50</v>
          </cell>
          <cell r="E38">
            <v>4.24</v>
          </cell>
          <cell r="F38">
            <v>8.7100000000000009</v>
          </cell>
          <cell r="G38">
            <v>29.39</v>
          </cell>
          <cell r="H38">
            <v>213</v>
          </cell>
          <cell r="I38">
            <v>7.0000000000000007E-2</v>
          </cell>
          <cell r="J38">
            <v>7.0000000000000007E-2</v>
          </cell>
          <cell r="K38">
            <v>18</v>
          </cell>
          <cell r="L38">
            <v>0</v>
          </cell>
          <cell r="M38">
            <v>18.600000000000001</v>
          </cell>
          <cell r="N38">
            <v>52.1</v>
          </cell>
          <cell r="O38">
            <v>17.100000000000001</v>
          </cell>
          <cell r="P38">
            <v>0.91</v>
          </cell>
          <cell r="Q38">
            <v>0</v>
          </cell>
          <cell r="R38">
            <v>0</v>
          </cell>
        </row>
        <row r="39">
          <cell r="A39" t="str">
            <v>КОРЖИКИ МОЛОЧНЫЕ</v>
          </cell>
          <cell r="B39">
            <v>75</v>
          </cell>
          <cell r="C39">
            <v>0</v>
          </cell>
          <cell r="D39">
            <v>75</v>
          </cell>
          <cell r="E39">
            <v>4.8899999999999997</v>
          </cell>
          <cell r="F39">
            <v>8.43</v>
          </cell>
          <cell r="G39">
            <v>47.68</v>
          </cell>
          <cell r="H39">
            <v>286</v>
          </cell>
          <cell r="I39">
            <v>0.08</v>
          </cell>
          <cell r="J39">
            <v>0.05</v>
          </cell>
          <cell r="K39">
            <v>8</v>
          </cell>
          <cell r="L39">
            <v>0</v>
          </cell>
          <cell r="M39">
            <v>19.2</v>
          </cell>
          <cell r="N39">
            <v>48.5</v>
          </cell>
          <cell r="O39">
            <v>17.8</v>
          </cell>
          <cell r="P39">
            <v>0.85</v>
          </cell>
          <cell r="Q39">
            <v>456</v>
          </cell>
          <cell r="R39">
            <v>2011</v>
          </cell>
        </row>
        <row r="40">
          <cell r="A40">
            <v>0</v>
          </cell>
          <cell r="B40">
            <v>0</v>
          </cell>
          <cell r="C40">
            <v>0</v>
          </cell>
          <cell r="D40">
            <v>75</v>
          </cell>
          <cell r="E40">
            <v>4.8899999999999997</v>
          </cell>
          <cell r="F40">
            <v>8.43</v>
          </cell>
          <cell r="G40">
            <v>47.68</v>
          </cell>
          <cell r="H40">
            <v>286</v>
          </cell>
          <cell r="I40">
            <v>0.08</v>
          </cell>
          <cell r="J40">
            <v>0.05</v>
          </cell>
          <cell r="K40">
            <v>8</v>
          </cell>
          <cell r="L40">
            <v>0</v>
          </cell>
          <cell r="M40">
            <v>19.2</v>
          </cell>
          <cell r="N40">
            <v>48.5</v>
          </cell>
          <cell r="O40">
            <v>17.8</v>
          </cell>
          <cell r="P40">
            <v>0.85</v>
          </cell>
          <cell r="Q40">
            <v>0</v>
          </cell>
          <cell r="R40">
            <v>0</v>
          </cell>
        </row>
        <row r="41">
          <cell r="A41" t="str">
            <v>ХЛЕБ ПШЕНИЧНЫЙ</v>
          </cell>
          <cell r="B41">
            <v>50</v>
          </cell>
          <cell r="C41">
            <v>0</v>
          </cell>
          <cell r="D41">
            <v>50</v>
          </cell>
          <cell r="E41">
            <v>3.95</v>
          </cell>
          <cell r="F41">
            <v>0.5</v>
          </cell>
          <cell r="G41">
            <v>24.15</v>
          </cell>
          <cell r="H41">
            <v>116.9</v>
          </cell>
          <cell r="I41">
            <v>0.05</v>
          </cell>
          <cell r="J41">
            <v>0</v>
          </cell>
          <cell r="K41">
            <v>0</v>
          </cell>
          <cell r="L41">
            <v>0.65</v>
          </cell>
          <cell r="M41">
            <v>11.5</v>
          </cell>
          <cell r="N41">
            <v>43.5</v>
          </cell>
          <cell r="O41">
            <v>16.5</v>
          </cell>
          <cell r="P41">
            <v>0.55000000000000004</v>
          </cell>
          <cell r="Q41" t="str">
            <v>ПР</v>
          </cell>
          <cell r="R41">
            <v>0</v>
          </cell>
        </row>
        <row r="42">
          <cell r="A42">
            <v>0</v>
          </cell>
          <cell r="B42">
            <v>0</v>
          </cell>
          <cell r="C42">
            <v>0</v>
          </cell>
          <cell r="D42">
            <v>50</v>
          </cell>
          <cell r="E42">
            <v>3.95</v>
          </cell>
          <cell r="F42">
            <v>0.5</v>
          </cell>
          <cell r="G42">
            <v>24.15</v>
          </cell>
          <cell r="H42">
            <v>116.9</v>
          </cell>
          <cell r="I42">
            <v>0.05</v>
          </cell>
          <cell r="J42">
            <v>0</v>
          </cell>
          <cell r="K42">
            <v>0</v>
          </cell>
          <cell r="L42">
            <v>0.65</v>
          </cell>
          <cell r="M42">
            <v>11.5</v>
          </cell>
          <cell r="N42">
            <v>43.5</v>
          </cell>
          <cell r="O42">
            <v>16.5</v>
          </cell>
          <cell r="P42">
            <v>0.55000000000000004</v>
          </cell>
          <cell r="Q42">
            <v>0</v>
          </cell>
          <cell r="R42">
            <v>0</v>
          </cell>
        </row>
        <row r="43">
          <cell r="A43" t="str">
            <v>ХЛЕБ ПШЕНИЧНЫЙ</v>
          </cell>
          <cell r="B43">
            <v>30</v>
          </cell>
          <cell r="C43">
            <v>0</v>
          </cell>
          <cell r="D43">
            <v>30</v>
          </cell>
          <cell r="E43">
            <v>2.37</v>
          </cell>
          <cell r="F43">
            <v>0.3</v>
          </cell>
          <cell r="G43">
            <v>14.49</v>
          </cell>
          <cell r="H43">
            <v>70.14</v>
          </cell>
          <cell r="I43">
            <v>0.03</v>
          </cell>
          <cell r="J43">
            <v>0</v>
          </cell>
          <cell r="K43">
            <v>0</v>
          </cell>
          <cell r="L43">
            <v>0.39</v>
          </cell>
          <cell r="M43">
            <v>6.9</v>
          </cell>
          <cell r="N43">
            <v>26.1</v>
          </cell>
          <cell r="O43">
            <v>9.9</v>
          </cell>
          <cell r="P43">
            <v>0.33</v>
          </cell>
          <cell r="Q43" t="str">
            <v>ПР</v>
          </cell>
          <cell r="R43">
            <v>0</v>
          </cell>
        </row>
        <row r="44">
          <cell r="A44">
            <v>0</v>
          </cell>
          <cell r="B44">
            <v>0</v>
          </cell>
          <cell r="C44">
            <v>0</v>
          </cell>
          <cell r="D44">
            <v>50</v>
          </cell>
          <cell r="E44">
            <v>3.95</v>
          </cell>
          <cell r="F44">
            <v>0.5</v>
          </cell>
          <cell r="G44">
            <v>24.15</v>
          </cell>
          <cell r="H44">
            <v>116.9</v>
          </cell>
          <cell r="I44">
            <v>0.05</v>
          </cell>
          <cell r="J44">
            <v>0</v>
          </cell>
          <cell r="K44">
            <v>0</v>
          </cell>
          <cell r="L44">
            <v>0.65</v>
          </cell>
          <cell r="M44">
            <v>11.5</v>
          </cell>
          <cell r="N44">
            <v>43.5</v>
          </cell>
          <cell r="O44">
            <v>16.5</v>
          </cell>
          <cell r="P44">
            <v>0.55000000000000004</v>
          </cell>
          <cell r="Q44">
            <v>0</v>
          </cell>
          <cell r="R44">
            <v>0</v>
          </cell>
        </row>
        <row r="45">
          <cell r="A45" t="str">
            <v>ХЛЕБ РЖАНО-ПШЕНИЧНЫЙ</v>
          </cell>
          <cell r="B45">
            <v>20</v>
          </cell>
          <cell r="C45">
            <v>0</v>
          </cell>
          <cell r="D45">
            <v>20</v>
          </cell>
          <cell r="E45">
            <v>1.1200000000000001</v>
          </cell>
          <cell r="F45">
            <v>0.22</v>
          </cell>
          <cell r="G45">
            <v>9.8800000000000008</v>
          </cell>
          <cell r="H45">
            <v>45.98</v>
          </cell>
          <cell r="I45">
            <v>0.02</v>
          </cell>
          <cell r="J45">
            <v>0</v>
          </cell>
          <cell r="K45">
            <v>0</v>
          </cell>
          <cell r="L45">
            <v>0.18</v>
          </cell>
          <cell r="M45">
            <v>4.5999999999999996</v>
          </cell>
          <cell r="N45">
            <v>21.2</v>
          </cell>
          <cell r="O45">
            <v>5</v>
          </cell>
          <cell r="P45">
            <v>0.62</v>
          </cell>
          <cell r="Q45" t="str">
            <v>ПР</v>
          </cell>
          <cell r="R45">
            <v>0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50</v>
          </cell>
          <cell r="E46">
            <v>2.8</v>
          </cell>
          <cell r="F46">
            <v>0.55000000000000004</v>
          </cell>
          <cell r="G46">
            <v>24.7</v>
          </cell>
          <cell r="H46">
            <v>114.95</v>
          </cell>
          <cell r="I46">
            <v>0.05</v>
          </cell>
          <cell r="J46">
            <v>0</v>
          </cell>
          <cell r="K46">
            <v>0</v>
          </cell>
          <cell r="L46">
            <v>0.45</v>
          </cell>
          <cell r="M46">
            <v>11.5</v>
          </cell>
          <cell r="N46">
            <v>53</v>
          </cell>
          <cell r="O46">
            <v>12.5</v>
          </cell>
          <cell r="P46">
            <v>1.55</v>
          </cell>
          <cell r="Q46">
            <v>0</v>
          </cell>
          <cell r="R46">
            <v>0</v>
          </cell>
        </row>
        <row r="47">
          <cell r="A47" t="str">
            <v xml:space="preserve">ХЛЕБ РЖАНО-ПШЕНИЧНЫЙ </v>
          </cell>
          <cell r="B47">
            <v>20</v>
          </cell>
          <cell r="C47">
            <v>0</v>
          </cell>
          <cell r="D47">
            <v>20</v>
          </cell>
          <cell r="E47">
            <v>1.1200000000000001</v>
          </cell>
          <cell r="F47">
            <v>0.22</v>
          </cell>
          <cell r="G47">
            <v>9.8800000000000008</v>
          </cell>
          <cell r="H47">
            <v>45.98</v>
          </cell>
          <cell r="I47">
            <v>0.02</v>
          </cell>
          <cell r="J47">
            <v>0</v>
          </cell>
          <cell r="K47">
            <v>0</v>
          </cell>
          <cell r="L47">
            <v>0.18</v>
          </cell>
          <cell r="M47">
            <v>4.5999999999999996</v>
          </cell>
          <cell r="N47">
            <v>21.2</v>
          </cell>
          <cell r="O47">
            <v>5</v>
          </cell>
          <cell r="P47">
            <v>0.62</v>
          </cell>
          <cell r="Q47" t="str">
            <v>ПР</v>
          </cell>
          <cell r="R47">
            <v>0</v>
          </cell>
        </row>
        <row r="48">
          <cell r="A48" t="str">
            <v>КОРЖИК ДЕТСКИЙ</v>
          </cell>
          <cell r="B48">
            <v>0</v>
          </cell>
          <cell r="C48">
            <v>0</v>
          </cell>
          <cell r="D48">
            <v>50</v>
          </cell>
          <cell r="E48">
            <v>2.8</v>
          </cell>
          <cell r="F48">
            <v>0.55000000000000004</v>
          </cell>
          <cell r="G48">
            <v>24.7</v>
          </cell>
          <cell r="H48">
            <v>114.95</v>
          </cell>
          <cell r="I48">
            <v>0.05</v>
          </cell>
          <cell r="J48">
            <v>0</v>
          </cell>
          <cell r="K48">
            <v>0</v>
          </cell>
          <cell r="L48">
            <v>0.45</v>
          </cell>
          <cell r="M48">
            <v>11.5</v>
          </cell>
          <cell r="N48">
            <v>53</v>
          </cell>
          <cell r="O48">
            <v>12.5</v>
          </cell>
          <cell r="P48">
            <v>1.55</v>
          </cell>
          <cell r="Q48">
            <v>0</v>
          </cell>
          <cell r="R48">
            <v>0</v>
          </cell>
        </row>
        <row r="49">
          <cell r="A49" t="str">
            <v>ИЗДЕЛИЕ КОНДИТЕРСКОЕ (ЗЕФИР)</v>
          </cell>
          <cell r="B49">
            <v>20</v>
          </cell>
          <cell r="C49">
            <v>0</v>
          </cell>
          <cell r="D49">
            <v>20</v>
          </cell>
          <cell r="E49">
            <v>0.13</v>
          </cell>
          <cell r="F49">
            <v>0</v>
          </cell>
          <cell r="G49">
            <v>16</v>
          </cell>
          <cell r="H49">
            <v>64.510000000000005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5.36</v>
          </cell>
          <cell r="N49">
            <v>2.64</v>
          </cell>
          <cell r="O49">
            <v>1.36</v>
          </cell>
          <cell r="P49">
            <v>0.24</v>
          </cell>
          <cell r="Q49" t="str">
            <v>ПР</v>
          </cell>
          <cell r="R49">
            <v>0</v>
          </cell>
        </row>
        <row r="50">
          <cell r="A50">
            <v>0</v>
          </cell>
          <cell r="B50">
            <v>0</v>
          </cell>
          <cell r="C50">
            <v>0</v>
          </cell>
          <cell r="D50">
            <v>20</v>
          </cell>
          <cell r="E50">
            <v>0.13</v>
          </cell>
          <cell r="F50">
            <v>0</v>
          </cell>
          <cell r="G50">
            <v>16</v>
          </cell>
          <cell r="H50">
            <v>64.510000000000005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5.36</v>
          </cell>
          <cell r="N50">
            <v>2.64</v>
          </cell>
          <cell r="O50">
            <v>1.36</v>
          </cell>
          <cell r="P50">
            <v>0.24</v>
          </cell>
          <cell r="Q50">
            <v>0</v>
          </cell>
          <cell r="R50">
            <v>0</v>
          </cell>
        </row>
        <row r="51">
          <cell r="A51" t="str">
            <v>ИЗДЕЛИЕ КОНДИТЕРСКОЕ</v>
          </cell>
          <cell r="B51">
            <v>20</v>
          </cell>
          <cell r="C51">
            <v>0</v>
          </cell>
          <cell r="D51">
            <v>20</v>
          </cell>
          <cell r="E51">
            <v>1.7</v>
          </cell>
          <cell r="F51">
            <v>2.2599999999999998</v>
          </cell>
          <cell r="G51">
            <v>73</v>
          </cell>
          <cell r="H51">
            <v>79</v>
          </cell>
          <cell r="I51">
            <v>0.02</v>
          </cell>
          <cell r="J51">
            <v>0</v>
          </cell>
          <cell r="K51">
            <v>13</v>
          </cell>
          <cell r="L51">
            <v>0.26</v>
          </cell>
          <cell r="M51">
            <v>8.1999999999999993</v>
          </cell>
          <cell r="N51">
            <v>17.399999999999999</v>
          </cell>
          <cell r="O51">
            <v>3</v>
          </cell>
          <cell r="P51">
            <v>0.2</v>
          </cell>
          <cell r="Q51" t="str">
            <v>ПР</v>
          </cell>
          <cell r="R51">
            <v>0</v>
          </cell>
        </row>
        <row r="52">
          <cell r="A52">
            <v>0</v>
          </cell>
          <cell r="B52">
            <v>0</v>
          </cell>
          <cell r="C52">
            <v>0</v>
          </cell>
          <cell r="D52">
            <v>20</v>
          </cell>
          <cell r="E52">
            <v>1.7</v>
          </cell>
          <cell r="F52">
            <v>2.2599999999999998</v>
          </cell>
          <cell r="G52">
            <v>13.94</v>
          </cell>
          <cell r="H52">
            <v>82.9</v>
          </cell>
          <cell r="I52">
            <v>0.02</v>
          </cell>
          <cell r="J52">
            <v>0</v>
          </cell>
          <cell r="K52">
            <v>13</v>
          </cell>
          <cell r="L52">
            <v>0.26</v>
          </cell>
          <cell r="M52">
            <v>8.1999999999999993</v>
          </cell>
          <cell r="N52">
            <v>17.399999999999999</v>
          </cell>
          <cell r="O52">
            <v>3</v>
          </cell>
          <cell r="P52">
            <v>0.2</v>
          </cell>
          <cell r="Q52">
            <v>0</v>
          </cell>
          <cell r="R52">
            <v>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2 дней"/>
      <sheetName val="РП "/>
      <sheetName val="Лист1 "/>
      <sheetName val="нормы"/>
      <sheetName val="расчеты"/>
      <sheetName val="салаты"/>
      <sheetName val="ТК_салаты_1-34"/>
      <sheetName val="мясо"/>
      <sheetName val="ТК_мясо_35-57"/>
      <sheetName val="каши"/>
      <sheetName val="ТК_каши_58-73"/>
      <sheetName val="супы"/>
      <sheetName val="ТК_супы_74-85"/>
      <sheetName val="выпечка"/>
      <sheetName val="ТК_выпечка_86-100"/>
      <sheetName val="напитки"/>
      <sheetName val="ТК_напитки_101-114"/>
      <sheetName val="ТК_соусы"/>
      <sheetName val="обед"/>
      <sheetName val="ужин"/>
      <sheetName val="Лист1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A5" t="str">
            <v>ПИРОЖКИ ПЕЧЕНЫЕ ИЗ ДРОЖЖЕВОГО ТЕСТА (С ЯБЛОКАМИ)</v>
          </cell>
          <cell r="B5">
            <v>50</v>
          </cell>
          <cell r="D5">
            <v>50</v>
          </cell>
          <cell r="E5">
            <v>2.74</v>
          </cell>
          <cell r="F5">
            <v>0.96</v>
          </cell>
          <cell r="G5">
            <v>23.686666666666667</v>
          </cell>
          <cell r="H5">
            <v>83.333333333333329</v>
          </cell>
          <cell r="I5">
            <v>5.3333333333333337E-2</v>
          </cell>
          <cell r="K5">
            <v>0.16666666666666666</v>
          </cell>
          <cell r="L5">
            <v>0</v>
          </cell>
          <cell r="M5">
            <v>0</v>
          </cell>
          <cell r="N5">
            <v>9.5266666666666673</v>
          </cell>
          <cell r="O5">
            <v>26.74</v>
          </cell>
          <cell r="P5">
            <v>11.386666666666665</v>
          </cell>
          <cell r="Q5">
            <v>0.78</v>
          </cell>
          <cell r="V5">
            <v>406</v>
          </cell>
        </row>
        <row r="6">
          <cell r="D6">
            <v>75</v>
          </cell>
          <cell r="E6">
            <v>4.1100000000000003</v>
          </cell>
          <cell r="F6">
            <v>1.44</v>
          </cell>
          <cell r="G6">
            <v>35.53</v>
          </cell>
          <cell r="H6">
            <v>125</v>
          </cell>
          <cell r="I6">
            <v>0.08</v>
          </cell>
          <cell r="K6">
            <v>0.25</v>
          </cell>
          <cell r="L6">
            <v>0</v>
          </cell>
          <cell r="N6">
            <v>14.29</v>
          </cell>
          <cell r="O6">
            <v>40.11</v>
          </cell>
          <cell r="P6">
            <v>17.079999999999998</v>
          </cell>
          <cell r="Q6">
            <v>1.17</v>
          </cell>
        </row>
        <row r="7">
          <cell r="A7" t="str">
            <v>ПИРОЖКИ ПЕЧЕНЫЕ ИЗ ДРОЖЖЕВОГО ТЕСТА (С КАПУСТОЙ)</v>
          </cell>
          <cell r="B7">
            <v>75</v>
          </cell>
          <cell r="D7">
            <v>75</v>
          </cell>
          <cell r="E7">
            <v>4.71</v>
          </cell>
          <cell r="F7">
            <v>1.92</v>
          </cell>
          <cell r="G7">
            <v>27.53</v>
          </cell>
          <cell r="H7">
            <v>146</v>
          </cell>
          <cell r="I7">
            <v>0.08</v>
          </cell>
          <cell r="K7">
            <v>0.62</v>
          </cell>
          <cell r="L7">
            <v>6.25</v>
          </cell>
          <cell r="M7">
            <v>0</v>
          </cell>
          <cell r="N7">
            <v>18.03</v>
          </cell>
          <cell r="O7">
            <v>46.52</v>
          </cell>
          <cell r="P7">
            <v>18.28</v>
          </cell>
          <cell r="Q7">
            <v>0.88</v>
          </cell>
          <cell r="V7">
            <v>406</v>
          </cell>
        </row>
        <row r="8">
          <cell r="D8">
            <v>75</v>
          </cell>
          <cell r="E8">
            <v>4.71</v>
          </cell>
          <cell r="F8">
            <v>1.92</v>
          </cell>
          <cell r="G8">
            <v>27.53</v>
          </cell>
          <cell r="H8">
            <v>146</v>
          </cell>
          <cell r="I8">
            <v>0.08</v>
          </cell>
          <cell r="K8">
            <v>0.62</v>
          </cell>
          <cell r="L8">
            <v>6.25</v>
          </cell>
          <cell r="N8">
            <v>18.03</v>
          </cell>
          <cell r="O8">
            <v>46.52</v>
          </cell>
          <cell r="P8">
            <v>18.28</v>
          </cell>
          <cell r="Q8">
            <v>0.88</v>
          </cell>
        </row>
        <row r="9">
          <cell r="A9" t="str">
            <v>ПИРОЖКИ ПЕЧЕНЫЕ ИЗ ДРОЖЖЕВОГО ТЕСТА (С КАРТОФЕЛЕМ)</v>
          </cell>
          <cell r="B9">
            <v>75</v>
          </cell>
          <cell r="D9">
            <v>75</v>
          </cell>
          <cell r="E9">
            <v>4.51</v>
          </cell>
          <cell r="F9">
            <v>2.2999999999999998</v>
          </cell>
          <cell r="G9">
            <v>30.41</v>
          </cell>
          <cell r="H9">
            <v>160</v>
          </cell>
          <cell r="I9">
            <v>0.09</v>
          </cell>
          <cell r="K9">
            <v>0.5</v>
          </cell>
          <cell r="L9">
            <v>0</v>
          </cell>
          <cell r="M9">
            <v>0</v>
          </cell>
          <cell r="N9">
            <v>14.94</v>
          </cell>
          <cell r="O9">
            <v>50.34</v>
          </cell>
          <cell r="P9">
            <v>20.170000000000002</v>
          </cell>
          <cell r="Q9">
            <v>0.9</v>
          </cell>
          <cell r="V9">
            <v>406</v>
          </cell>
        </row>
        <row r="10">
          <cell r="D10">
            <v>75</v>
          </cell>
          <cell r="E10">
            <v>4.51</v>
          </cell>
          <cell r="F10">
            <v>2.2999999999999998</v>
          </cell>
          <cell r="G10">
            <v>30.41</v>
          </cell>
          <cell r="H10">
            <v>160</v>
          </cell>
          <cell r="I10">
            <v>0.09</v>
          </cell>
          <cell r="K10">
            <v>0.5</v>
          </cell>
          <cell r="L10">
            <v>0</v>
          </cell>
          <cell r="N10">
            <v>14.94</v>
          </cell>
          <cell r="O10">
            <v>50.34</v>
          </cell>
          <cell r="P10">
            <v>20.170000000000002</v>
          </cell>
          <cell r="Q10">
            <v>0.9</v>
          </cell>
        </row>
        <row r="11">
          <cell r="A11" t="str">
            <v>ВАТРУШКИ (ПОВИДЛО)</v>
          </cell>
          <cell r="B11">
            <v>75</v>
          </cell>
          <cell r="D11">
            <v>75</v>
          </cell>
          <cell r="E11">
            <v>4.46</v>
          </cell>
          <cell r="F11">
            <v>2.98</v>
          </cell>
          <cell r="G11">
            <v>44.12</v>
          </cell>
          <cell r="H11">
            <v>222</v>
          </cell>
          <cell r="I11">
            <v>0.08</v>
          </cell>
          <cell r="K11">
            <v>0.08</v>
          </cell>
          <cell r="L11">
            <v>18</v>
          </cell>
          <cell r="M11">
            <v>0</v>
          </cell>
          <cell r="N11">
            <v>15.6</v>
          </cell>
          <cell r="O11">
            <v>42.8</v>
          </cell>
          <cell r="P11">
            <v>17.399999999999999</v>
          </cell>
          <cell r="Q11">
            <v>1.08</v>
          </cell>
          <cell r="V11">
            <v>410</v>
          </cell>
        </row>
        <row r="12">
          <cell r="D12">
            <v>75</v>
          </cell>
          <cell r="E12">
            <v>4.46</v>
          </cell>
          <cell r="F12">
            <v>2.98</v>
          </cell>
          <cell r="G12">
            <v>44.12</v>
          </cell>
          <cell r="H12">
            <v>222</v>
          </cell>
          <cell r="I12">
            <v>0.08</v>
          </cell>
          <cell r="K12">
            <v>0.08</v>
          </cell>
          <cell r="L12">
            <v>18</v>
          </cell>
          <cell r="N12">
            <v>15.6</v>
          </cell>
          <cell r="O12">
            <v>42.8</v>
          </cell>
          <cell r="P12">
            <v>17.399999999999999</v>
          </cell>
          <cell r="Q12">
            <v>1.08</v>
          </cell>
        </row>
        <row r="13">
          <cell r="A13" t="str">
            <v>ВАТРУШКИ (ТВОРОГ)</v>
          </cell>
          <cell r="B13">
            <v>100</v>
          </cell>
          <cell r="D13">
            <v>100</v>
          </cell>
          <cell r="E13">
            <v>12.293333333333335</v>
          </cell>
          <cell r="F13">
            <v>7.3066666666666666</v>
          </cell>
          <cell r="G13">
            <v>38.906666666666666</v>
          </cell>
          <cell r="H13">
            <v>269.33333333333331</v>
          </cell>
          <cell r="I13">
            <v>0.10666666666666667</v>
          </cell>
          <cell r="J13">
            <v>12.3</v>
          </cell>
          <cell r="K13">
            <v>5.3333333333333337E-2</v>
          </cell>
          <cell r="L13">
            <v>45.333333333333336</v>
          </cell>
          <cell r="M13">
            <v>0.2</v>
          </cell>
          <cell r="N13">
            <v>67.733333333333334</v>
          </cell>
          <cell r="O13">
            <v>120.26666666666667</v>
          </cell>
          <cell r="P13">
            <v>28.8</v>
          </cell>
          <cell r="Q13">
            <v>1.2</v>
          </cell>
          <cell r="R13">
            <v>0</v>
          </cell>
          <cell r="S13">
            <v>1.8</v>
          </cell>
          <cell r="T13">
            <v>16</v>
          </cell>
          <cell r="U13">
            <v>0.2</v>
          </cell>
          <cell r="V13">
            <v>410</v>
          </cell>
        </row>
        <row r="14">
          <cell r="D14">
            <v>75</v>
          </cell>
          <cell r="E14">
            <v>9.2200000000000006</v>
          </cell>
          <cell r="F14">
            <v>5.48</v>
          </cell>
          <cell r="G14">
            <v>29.18</v>
          </cell>
          <cell r="H14">
            <v>202</v>
          </cell>
          <cell r="I14">
            <v>0.08</v>
          </cell>
          <cell r="K14">
            <v>0.04</v>
          </cell>
          <cell r="L14">
            <v>34</v>
          </cell>
          <cell r="N14">
            <v>50.8</v>
          </cell>
          <cell r="O14">
            <v>90.2</v>
          </cell>
          <cell r="P14">
            <v>21.6</v>
          </cell>
          <cell r="Q14">
            <v>0.9</v>
          </cell>
        </row>
        <row r="15">
          <cell r="A15" t="str">
            <v>ВАТРУШКИ (ТВОРОГ)</v>
          </cell>
          <cell r="B15">
            <v>75</v>
          </cell>
          <cell r="D15">
            <v>75</v>
          </cell>
          <cell r="E15">
            <v>9.2200000000000006</v>
          </cell>
          <cell r="F15">
            <v>5.48</v>
          </cell>
          <cell r="G15">
            <v>29.18</v>
          </cell>
          <cell r="H15">
            <v>202</v>
          </cell>
          <cell r="I15">
            <v>0.08</v>
          </cell>
          <cell r="K15">
            <v>0.04</v>
          </cell>
          <cell r="L15">
            <v>34</v>
          </cell>
          <cell r="M15">
            <v>0</v>
          </cell>
          <cell r="N15">
            <v>50.8</v>
          </cell>
          <cell r="O15">
            <v>90.2</v>
          </cell>
          <cell r="P15">
            <v>21.6</v>
          </cell>
          <cell r="Q15">
            <v>0.9</v>
          </cell>
          <cell r="V15">
            <v>414</v>
          </cell>
        </row>
        <row r="16">
          <cell r="D16">
            <v>75</v>
          </cell>
          <cell r="E16">
            <v>9.2200000000000006</v>
          </cell>
          <cell r="F16">
            <v>5.48</v>
          </cell>
          <cell r="G16">
            <v>29.18</v>
          </cell>
          <cell r="H16">
            <v>202</v>
          </cell>
          <cell r="I16">
            <v>0.08</v>
          </cell>
          <cell r="K16">
            <v>0.04</v>
          </cell>
          <cell r="L16">
            <v>34</v>
          </cell>
          <cell r="N16">
            <v>50.8</v>
          </cell>
          <cell r="O16">
            <v>90.2</v>
          </cell>
          <cell r="P16">
            <v>21.6</v>
          </cell>
          <cell r="Q16">
            <v>0.9</v>
          </cell>
        </row>
        <row r="17">
          <cell r="A17" t="str">
            <v>СЛОЙКА С ПОВИДЛОМ</v>
          </cell>
          <cell r="B17">
            <v>90</v>
          </cell>
          <cell r="D17">
            <v>90</v>
          </cell>
          <cell r="E17">
            <v>5.7360000000000007</v>
          </cell>
          <cell r="F17">
            <v>10.608000000000001</v>
          </cell>
          <cell r="G17">
            <v>21.648</v>
          </cell>
          <cell r="H17">
            <v>300</v>
          </cell>
          <cell r="I17">
            <v>9.6000000000000002E-2</v>
          </cell>
          <cell r="K17">
            <v>0</v>
          </cell>
          <cell r="L17">
            <v>14.4</v>
          </cell>
          <cell r="M17">
            <v>0</v>
          </cell>
          <cell r="N17">
            <v>18</v>
          </cell>
          <cell r="O17">
            <v>57.6</v>
          </cell>
          <cell r="P17">
            <v>20.64</v>
          </cell>
          <cell r="Q17">
            <v>1.1279999999999999</v>
          </cell>
          <cell r="V17">
            <v>418</v>
          </cell>
        </row>
        <row r="18">
          <cell r="D18">
            <v>75</v>
          </cell>
          <cell r="E18">
            <v>4.78</v>
          </cell>
          <cell r="F18">
            <v>8.84</v>
          </cell>
          <cell r="G18">
            <v>18.04</v>
          </cell>
          <cell r="H18">
            <v>250</v>
          </cell>
          <cell r="I18">
            <v>0.08</v>
          </cell>
          <cell r="K18">
            <v>0</v>
          </cell>
          <cell r="L18">
            <v>12</v>
          </cell>
          <cell r="N18">
            <v>15</v>
          </cell>
          <cell r="O18">
            <v>48</v>
          </cell>
          <cell r="P18">
            <v>17.2</v>
          </cell>
          <cell r="Q18">
            <v>0.94</v>
          </cell>
        </row>
        <row r="19">
          <cell r="A19" t="str">
            <v>ПИРОЖКИ ПЕСОЧНЫЕ С ЯБЛОКОМ</v>
          </cell>
          <cell r="B19">
            <v>75</v>
          </cell>
          <cell r="D19">
            <v>75</v>
          </cell>
          <cell r="E19">
            <v>4.96</v>
          </cell>
          <cell r="F19">
            <v>8.14</v>
          </cell>
          <cell r="G19">
            <v>36.24</v>
          </cell>
          <cell r="H19">
            <v>238</v>
          </cell>
          <cell r="I19">
            <v>0.06</v>
          </cell>
          <cell r="K19">
            <v>0.26</v>
          </cell>
          <cell r="L19">
            <v>18</v>
          </cell>
          <cell r="M19">
            <v>0</v>
          </cell>
          <cell r="N19">
            <v>24</v>
          </cell>
          <cell r="O19">
            <v>49.8</v>
          </cell>
          <cell r="P19">
            <v>15.2</v>
          </cell>
          <cell r="Q19">
            <v>1.1399999999999999</v>
          </cell>
          <cell r="V19">
            <v>419</v>
          </cell>
        </row>
        <row r="20">
          <cell r="D20">
            <v>75</v>
          </cell>
          <cell r="E20">
            <v>4.96</v>
          </cell>
          <cell r="F20">
            <v>8.14</v>
          </cell>
          <cell r="G20">
            <v>36.24</v>
          </cell>
          <cell r="H20">
            <v>238</v>
          </cell>
          <cell r="I20">
            <v>0.06</v>
          </cell>
          <cell r="K20">
            <v>0.26</v>
          </cell>
          <cell r="L20">
            <v>18</v>
          </cell>
          <cell r="N20">
            <v>24</v>
          </cell>
          <cell r="O20">
            <v>49.8</v>
          </cell>
          <cell r="P20">
            <v>15.2</v>
          </cell>
          <cell r="Q20">
            <v>1.1399999999999999</v>
          </cell>
        </row>
        <row r="21">
          <cell r="A21" t="str">
            <v>БУЛОЧКА ДОМАШНЯЯ</v>
          </cell>
          <cell r="B21">
            <v>100</v>
          </cell>
          <cell r="D21">
            <v>100</v>
          </cell>
          <cell r="E21">
            <v>7.28</v>
          </cell>
          <cell r="F21">
            <v>12.52</v>
          </cell>
          <cell r="G21">
            <v>43.92</v>
          </cell>
          <cell r="H21">
            <v>318</v>
          </cell>
          <cell r="I21">
            <v>0.12</v>
          </cell>
          <cell r="J21">
            <v>1.65</v>
          </cell>
          <cell r="K21">
            <v>0</v>
          </cell>
          <cell r="L21">
            <v>4</v>
          </cell>
          <cell r="M21">
            <v>0</v>
          </cell>
          <cell r="N21">
            <v>19.8</v>
          </cell>
          <cell r="O21">
            <v>70</v>
          </cell>
          <cell r="P21">
            <v>27.4</v>
          </cell>
          <cell r="Q21">
            <v>1.3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424</v>
          </cell>
        </row>
        <row r="22">
          <cell r="D22">
            <v>100</v>
          </cell>
          <cell r="E22">
            <v>7.28</v>
          </cell>
          <cell r="F22">
            <v>12.52</v>
          </cell>
          <cell r="G22">
            <v>43.92</v>
          </cell>
          <cell r="H22">
            <v>318</v>
          </cell>
          <cell r="I22">
            <v>0.12</v>
          </cell>
          <cell r="K22">
            <v>0</v>
          </cell>
          <cell r="L22">
            <v>4</v>
          </cell>
          <cell r="N22">
            <v>19.8</v>
          </cell>
          <cell r="O22">
            <v>70</v>
          </cell>
          <cell r="P22">
            <v>27.4</v>
          </cell>
          <cell r="Q22">
            <v>1.3</v>
          </cell>
        </row>
        <row r="23">
          <cell r="A23" t="str">
            <v>БУЛОЧКА ДОРОЖНАЯ</v>
          </cell>
          <cell r="B23">
            <v>100</v>
          </cell>
          <cell r="D23">
            <v>100</v>
          </cell>
          <cell r="E23">
            <v>6.78</v>
          </cell>
          <cell r="F23">
            <v>13.96</v>
          </cell>
          <cell r="G23">
            <v>42.14</v>
          </cell>
          <cell r="H23">
            <v>321</v>
          </cell>
          <cell r="I23">
            <v>0.12</v>
          </cell>
          <cell r="J23">
            <v>3.3</v>
          </cell>
          <cell r="K23">
            <v>0</v>
          </cell>
          <cell r="L23">
            <v>0</v>
          </cell>
          <cell r="M23">
            <v>0</v>
          </cell>
          <cell r="N23">
            <v>18.600000000000001</v>
          </cell>
          <cell r="O23">
            <v>64.2</v>
          </cell>
          <cell r="P23">
            <v>26.2</v>
          </cell>
          <cell r="Q23">
            <v>1.2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425</v>
          </cell>
        </row>
        <row r="24">
          <cell r="D24">
            <v>100</v>
          </cell>
          <cell r="E24">
            <v>6.78</v>
          </cell>
          <cell r="F24">
            <v>13.96</v>
          </cell>
          <cell r="G24">
            <v>42.14</v>
          </cell>
          <cell r="H24">
            <v>321</v>
          </cell>
          <cell r="I24">
            <v>0.12</v>
          </cell>
          <cell r="K24">
            <v>0</v>
          </cell>
          <cell r="L24">
            <v>0</v>
          </cell>
          <cell r="N24">
            <v>18.600000000000001</v>
          </cell>
          <cell r="O24">
            <v>64.2</v>
          </cell>
          <cell r="P24">
            <v>26.2</v>
          </cell>
          <cell r="Q24">
            <v>1.2</v>
          </cell>
        </row>
        <row r="25">
          <cell r="A25" t="str">
            <v>БУЛОЧКА С ПОВИДЛОМ ОБСЫПНАЯ</v>
          </cell>
          <cell r="B25">
            <v>100</v>
          </cell>
          <cell r="D25">
            <v>100</v>
          </cell>
          <cell r="E25">
            <v>6.6</v>
          </cell>
          <cell r="F25">
            <v>14.36</v>
          </cell>
          <cell r="G25">
            <v>21.13</v>
          </cell>
          <cell r="H25">
            <v>320</v>
          </cell>
          <cell r="I25">
            <v>0.16</v>
          </cell>
          <cell r="J25">
            <v>2.2000000000000002</v>
          </cell>
          <cell r="K25">
            <v>0.04</v>
          </cell>
          <cell r="L25">
            <v>0</v>
          </cell>
          <cell r="M25">
            <v>0</v>
          </cell>
          <cell r="N25">
            <v>21.3</v>
          </cell>
          <cell r="O25">
            <v>76.8</v>
          </cell>
          <cell r="P25">
            <v>28.2</v>
          </cell>
          <cell r="Q25">
            <v>1.39</v>
          </cell>
          <cell r="R25">
            <v>0</v>
          </cell>
          <cell r="S25">
            <v>1.1000000000000001</v>
          </cell>
          <cell r="T25">
            <v>0</v>
          </cell>
          <cell r="U25">
            <v>0.7</v>
          </cell>
          <cell r="V25">
            <v>426</v>
          </cell>
        </row>
        <row r="26">
          <cell r="D26">
            <v>100</v>
          </cell>
          <cell r="E26">
            <v>6.6</v>
          </cell>
          <cell r="F26">
            <v>14.36</v>
          </cell>
          <cell r="G26">
            <v>21.13</v>
          </cell>
          <cell r="H26">
            <v>320</v>
          </cell>
          <cell r="I26">
            <v>0.16</v>
          </cell>
          <cell r="K26">
            <v>0.04</v>
          </cell>
          <cell r="L26">
            <v>0</v>
          </cell>
          <cell r="N26">
            <v>21.3</v>
          </cell>
          <cell r="O26">
            <v>76.8</v>
          </cell>
          <cell r="P26">
            <v>28.2</v>
          </cell>
          <cell r="Q26">
            <v>1.39</v>
          </cell>
        </row>
        <row r="27">
          <cell r="A27" t="str">
            <v>БУЛОЧКА "ВЕСНУШКА"</v>
          </cell>
          <cell r="B27">
            <v>100</v>
          </cell>
          <cell r="D27">
            <v>100</v>
          </cell>
          <cell r="E27">
            <v>7.8</v>
          </cell>
          <cell r="F27">
            <v>6.12</v>
          </cell>
          <cell r="G27">
            <v>47.8</v>
          </cell>
          <cell r="H27">
            <v>278</v>
          </cell>
          <cell r="I27">
            <v>0.14000000000000001</v>
          </cell>
          <cell r="J27">
            <v>3.29</v>
          </cell>
          <cell r="K27">
            <v>0</v>
          </cell>
          <cell r="L27">
            <v>6</v>
          </cell>
          <cell r="M27">
            <v>0</v>
          </cell>
          <cell r="N27">
            <v>22.6</v>
          </cell>
          <cell r="O27">
            <v>78.400000000000006</v>
          </cell>
          <cell r="P27">
            <v>30.4</v>
          </cell>
          <cell r="Q27">
            <v>1.46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429</v>
          </cell>
        </row>
        <row r="28">
          <cell r="D28">
            <v>50</v>
          </cell>
          <cell r="E28">
            <v>3.9</v>
          </cell>
          <cell r="F28">
            <v>3.06</v>
          </cell>
          <cell r="G28">
            <v>23.9</v>
          </cell>
          <cell r="H28">
            <v>139</v>
          </cell>
          <cell r="I28">
            <v>7.0000000000000007E-2</v>
          </cell>
          <cell r="K28">
            <v>0</v>
          </cell>
          <cell r="L28">
            <v>3</v>
          </cell>
          <cell r="N28">
            <v>11.3</v>
          </cell>
          <cell r="O28">
            <v>39.200000000000003</v>
          </cell>
          <cell r="P28">
            <v>15.2</v>
          </cell>
          <cell r="Q28">
            <v>0.73</v>
          </cell>
        </row>
        <row r="29">
          <cell r="A29" t="str">
            <v>БУЛОЧКА "РОЗОВАЯ"</v>
          </cell>
          <cell r="B29">
            <v>60</v>
          </cell>
          <cell r="D29">
            <v>60</v>
          </cell>
          <cell r="E29">
            <v>4.8</v>
          </cell>
          <cell r="F29">
            <v>1.68</v>
          </cell>
          <cell r="G29">
            <v>28.16</v>
          </cell>
          <cell r="H29">
            <v>147</v>
          </cell>
          <cell r="I29">
            <v>0.08</v>
          </cell>
          <cell r="K29">
            <v>0.17</v>
          </cell>
          <cell r="L29">
            <v>2</v>
          </cell>
          <cell r="M29">
            <v>0</v>
          </cell>
          <cell r="N29">
            <v>13.9</v>
          </cell>
          <cell r="O29">
            <v>47</v>
          </cell>
          <cell r="P29">
            <v>18.7</v>
          </cell>
          <cell r="Q29">
            <v>0.88</v>
          </cell>
          <cell r="V29">
            <v>431</v>
          </cell>
        </row>
        <row r="30">
          <cell r="D30">
            <v>60</v>
          </cell>
          <cell r="E30">
            <v>4.8</v>
          </cell>
          <cell r="F30">
            <v>1.68</v>
          </cell>
          <cell r="G30">
            <v>28.16</v>
          </cell>
          <cell r="H30">
            <v>147</v>
          </cell>
          <cell r="I30">
            <v>0.08</v>
          </cell>
          <cell r="K30">
            <v>0.17</v>
          </cell>
          <cell r="L30">
            <v>2</v>
          </cell>
          <cell r="N30">
            <v>13.9</v>
          </cell>
          <cell r="O30">
            <v>47</v>
          </cell>
          <cell r="P30">
            <v>18.7</v>
          </cell>
          <cell r="Q30">
            <v>0.88</v>
          </cell>
        </row>
        <row r="31">
          <cell r="A31" t="str">
            <v>БУЛОЧКА "МОЛОЧНАЯ"</v>
          </cell>
          <cell r="B31">
            <v>85</v>
          </cell>
          <cell r="D31">
            <v>85</v>
          </cell>
          <cell r="E31">
            <v>7.8879999999999999</v>
          </cell>
          <cell r="F31">
            <v>1.6830000000000001</v>
          </cell>
          <cell r="G31">
            <v>39.865000000000002</v>
          </cell>
          <cell r="H31">
            <v>205.7</v>
          </cell>
          <cell r="I31">
            <v>0.13600000000000001</v>
          </cell>
          <cell r="J31">
            <v>3.2</v>
          </cell>
          <cell r="K31">
            <v>0.221</v>
          </cell>
          <cell r="L31">
            <v>5.0999999999999996</v>
          </cell>
          <cell r="M31">
            <v>0</v>
          </cell>
          <cell r="N31">
            <v>51.34</v>
          </cell>
          <cell r="O31">
            <v>87.89</v>
          </cell>
          <cell r="P31">
            <v>31.11</v>
          </cell>
          <cell r="Q31">
            <v>1.2409999999999999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434</v>
          </cell>
        </row>
        <row r="32">
          <cell r="D32">
            <v>50</v>
          </cell>
          <cell r="E32">
            <v>4.6399999999999997</v>
          </cell>
          <cell r="F32">
            <v>0.99</v>
          </cell>
          <cell r="G32">
            <v>23.45</v>
          </cell>
          <cell r="H32">
            <v>121</v>
          </cell>
          <cell r="I32">
            <v>0.08</v>
          </cell>
          <cell r="K32">
            <v>0.13</v>
          </cell>
          <cell r="L32">
            <v>3</v>
          </cell>
          <cell r="N32">
            <v>30.2</v>
          </cell>
          <cell r="O32">
            <v>51.7</v>
          </cell>
          <cell r="P32">
            <v>18.3</v>
          </cell>
          <cell r="Q32">
            <v>0.73</v>
          </cell>
        </row>
        <row r="33">
          <cell r="A33" t="str">
            <v>КЕКС "СТОЛИЧНЫЙ"</v>
          </cell>
          <cell r="B33">
            <v>75</v>
          </cell>
          <cell r="D33">
            <v>75</v>
          </cell>
          <cell r="E33">
            <v>4.57</v>
          </cell>
          <cell r="F33">
            <v>13.84</v>
          </cell>
          <cell r="G33">
            <v>43.06</v>
          </cell>
          <cell r="H33">
            <v>315</v>
          </cell>
          <cell r="I33">
            <v>7.0000000000000007E-2</v>
          </cell>
          <cell r="K33">
            <v>0</v>
          </cell>
          <cell r="L33">
            <v>89</v>
          </cell>
          <cell r="M33">
            <v>0</v>
          </cell>
          <cell r="N33">
            <v>27.5</v>
          </cell>
          <cell r="O33">
            <v>63.8</v>
          </cell>
          <cell r="P33">
            <v>17</v>
          </cell>
          <cell r="Q33">
            <v>1.2</v>
          </cell>
          <cell r="V33">
            <v>446</v>
          </cell>
        </row>
        <row r="34">
          <cell r="D34">
            <v>75</v>
          </cell>
          <cell r="E34">
            <v>4.57</v>
          </cell>
          <cell r="F34">
            <v>13.84</v>
          </cell>
          <cell r="G34">
            <v>43.06</v>
          </cell>
          <cell r="H34">
            <v>315</v>
          </cell>
          <cell r="I34">
            <v>7.0000000000000007E-2</v>
          </cell>
          <cell r="K34">
            <v>0</v>
          </cell>
          <cell r="L34">
            <v>89</v>
          </cell>
          <cell r="N34">
            <v>27.5</v>
          </cell>
          <cell r="O34">
            <v>63.8</v>
          </cell>
          <cell r="P34">
            <v>17</v>
          </cell>
          <cell r="Q34">
            <v>1.2</v>
          </cell>
        </row>
        <row r="35">
          <cell r="A35" t="str">
            <v>КЕКС "ТВОРОЖНЫЙ"</v>
          </cell>
          <cell r="B35">
            <v>50</v>
          </cell>
          <cell r="D35">
            <v>50</v>
          </cell>
          <cell r="E35">
            <v>4.71</v>
          </cell>
          <cell r="F35">
            <v>7.42</v>
          </cell>
          <cell r="G35">
            <v>25.58</v>
          </cell>
          <cell r="H35">
            <v>188</v>
          </cell>
          <cell r="I35">
            <v>0.03</v>
          </cell>
          <cell r="K35">
            <v>0.03</v>
          </cell>
          <cell r="L35">
            <v>49</v>
          </cell>
          <cell r="M35">
            <v>0</v>
          </cell>
          <cell r="N35">
            <v>26.7</v>
          </cell>
          <cell r="O35">
            <v>49.2</v>
          </cell>
          <cell r="P35">
            <v>9.1</v>
          </cell>
          <cell r="Q35">
            <v>0.51</v>
          </cell>
          <cell r="V35">
            <v>447</v>
          </cell>
        </row>
        <row r="36">
          <cell r="D36">
            <v>50</v>
          </cell>
          <cell r="E36">
            <v>4.71</v>
          </cell>
          <cell r="F36">
            <v>7.42</v>
          </cell>
          <cell r="G36">
            <v>25.58</v>
          </cell>
          <cell r="H36">
            <v>188</v>
          </cell>
          <cell r="I36">
            <v>0.03</v>
          </cell>
          <cell r="K36">
            <v>0.03</v>
          </cell>
          <cell r="L36">
            <v>49</v>
          </cell>
          <cell r="N36">
            <v>26.7</v>
          </cell>
          <cell r="O36">
            <v>49.2</v>
          </cell>
          <cell r="P36">
            <v>9.1</v>
          </cell>
          <cell r="Q36">
            <v>0.51</v>
          </cell>
        </row>
        <row r="37">
          <cell r="A37" t="str">
            <v>КОРЖИКИ МОЛОЧНЫЕ</v>
          </cell>
          <cell r="B37">
            <v>75</v>
          </cell>
          <cell r="D37">
            <v>75</v>
          </cell>
          <cell r="E37">
            <v>4.8899999999999997</v>
          </cell>
          <cell r="F37">
            <v>8.43</v>
          </cell>
          <cell r="G37">
            <v>27.68</v>
          </cell>
          <cell r="H37">
            <v>286</v>
          </cell>
          <cell r="I37">
            <v>0.08</v>
          </cell>
          <cell r="K37">
            <v>0.05</v>
          </cell>
          <cell r="L37">
            <v>8</v>
          </cell>
          <cell r="M37">
            <v>0</v>
          </cell>
          <cell r="N37">
            <v>19.2</v>
          </cell>
          <cell r="O37">
            <v>48.5</v>
          </cell>
          <cell r="P37">
            <v>17.8</v>
          </cell>
          <cell r="Q37">
            <v>0.85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456</v>
          </cell>
        </row>
        <row r="38">
          <cell r="D38">
            <v>75</v>
          </cell>
          <cell r="E38">
            <v>4.8899999999999997</v>
          </cell>
          <cell r="F38">
            <v>8.43</v>
          </cell>
          <cell r="G38">
            <v>27.68</v>
          </cell>
          <cell r="H38">
            <v>286</v>
          </cell>
          <cell r="I38">
            <v>0.08</v>
          </cell>
          <cell r="K38">
            <v>0.05</v>
          </cell>
          <cell r="L38">
            <v>8</v>
          </cell>
          <cell r="N38">
            <v>19.2</v>
          </cell>
          <cell r="O38">
            <v>48.5</v>
          </cell>
          <cell r="P38">
            <v>17.8</v>
          </cell>
          <cell r="Q38">
            <v>0.85</v>
          </cell>
        </row>
        <row r="39">
          <cell r="A39" t="str">
            <v>ХЛЕБ ПШЕНИЧНЫЙ (30)</v>
          </cell>
          <cell r="B39">
            <v>30</v>
          </cell>
          <cell r="D39">
            <v>30</v>
          </cell>
          <cell r="E39">
            <v>2.37</v>
          </cell>
          <cell r="F39">
            <v>0.3</v>
          </cell>
          <cell r="G39">
            <v>14.49</v>
          </cell>
          <cell r="H39">
            <v>70.14</v>
          </cell>
          <cell r="I39">
            <v>0.03</v>
          </cell>
          <cell r="K39">
            <v>0</v>
          </cell>
          <cell r="L39">
            <v>0</v>
          </cell>
          <cell r="M39">
            <v>0.39</v>
          </cell>
          <cell r="N39">
            <v>6.9</v>
          </cell>
          <cell r="O39">
            <v>26.1</v>
          </cell>
          <cell r="P39">
            <v>9.9</v>
          </cell>
          <cell r="Q39">
            <v>0.33</v>
          </cell>
          <cell r="V39" t="str">
            <v>ПР</v>
          </cell>
        </row>
        <row r="40">
          <cell r="D40">
            <v>50</v>
          </cell>
          <cell r="E40">
            <v>3.95</v>
          </cell>
          <cell r="F40">
            <v>0.5</v>
          </cell>
          <cell r="G40">
            <v>24.15</v>
          </cell>
          <cell r="H40">
            <v>116.9</v>
          </cell>
          <cell r="I40">
            <v>0.05</v>
          </cell>
          <cell r="K40">
            <v>0</v>
          </cell>
          <cell r="L40">
            <v>0</v>
          </cell>
          <cell r="M40">
            <v>0.65</v>
          </cell>
          <cell r="N40">
            <v>11.5</v>
          </cell>
          <cell r="O40">
            <v>43.5</v>
          </cell>
          <cell r="P40">
            <v>16.5</v>
          </cell>
          <cell r="Q40">
            <v>0.55000000000000004</v>
          </cell>
        </row>
        <row r="41">
          <cell r="A41" t="str">
            <v>ХЛЕБ РЖАНОЙ (20)</v>
          </cell>
          <cell r="B41">
            <v>20</v>
          </cell>
          <cell r="D41">
            <v>20</v>
          </cell>
          <cell r="E41">
            <v>1.1200000000000001</v>
          </cell>
          <cell r="F41">
            <v>0.22</v>
          </cell>
          <cell r="G41">
            <v>9.8800000000000008</v>
          </cell>
          <cell r="H41">
            <v>45.98</v>
          </cell>
          <cell r="I41">
            <v>0.02</v>
          </cell>
          <cell r="J41">
            <v>0.35</v>
          </cell>
          <cell r="K41">
            <v>0</v>
          </cell>
          <cell r="L41">
            <v>0</v>
          </cell>
          <cell r="M41">
            <v>0.18</v>
          </cell>
          <cell r="N41">
            <v>4.5999999999999996</v>
          </cell>
          <cell r="O41">
            <v>21.2</v>
          </cell>
          <cell r="P41">
            <v>5</v>
          </cell>
          <cell r="Q41">
            <v>0.62</v>
          </cell>
          <cell r="R41">
            <v>0</v>
          </cell>
          <cell r="S41">
            <v>0.75</v>
          </cell>
          <cell r="T41">
            <v>1.8</v>
          </cell>
          <cell r="U41">
            <v>0.2</v>
          </cell>
          <cell r="V41" t="str">
            <v>ПР</v>
          </cell>
        </row>
        <row r="42">
          <cell r="D42">
            <v>50</v>
          </cell>
          <cell r="E42">
            <v>2.8</v>
          </cell>
          <cell r="F42">
            <v>0.55000000000000004</v>
          </cell>
          <cell r="G42">
            <v>24.7</v>
          </cell>
          <cell r="H42">
            <v>114.95</v>
          </cell>
          <cell r="I42">
            <v>0.05</v>
          </cell>
          <cell r="K42">
            <v>0</v>
          </cell>
          <cell r="L42">
            <v>0</v>
          </cell>
          <cell r="M42">
            <v>0.45</v>
          </cell>
          <cell r="N42">
            <v>11.5</v>
          </cell>
          <cell r="O42">
            <v>53</v>
          </cell>
          <cell r="P42">
            <v>12.5</v>
          </cell>
          <cell r="Q42">
            <v>1.55</v>
          </cell>
        </row>
        <row r="43">
          <cell r="A43" t="str">
            <v>ХЛЕБ РЖАНОЙ (24)</v>
          </cell>
          <cell r="B43">
            <v>24</v>
          </cell>
          <cell r="D43">
            <v>24</v>
          </cell>
          <cell r="E43">
            <v>1.3439999999999999</v>
          </cell>
          <cell r="F43">
            <v>0.26400000000000001</v>
          </cell>
          <cell r="G43">
            <v>11.856</v>
          </cell>
          <cell r="H43">
            <v>55.176000000000002</v>
          </cell>
          <cell r="I43">
            <v>2.4000000000000004E-2</v>
          </cell>
          <cell r="J43">
            <v>0.7</v>
          </cell>
          <cell r="K43">
            <v>0</v>
          </cell>
          <cell r="L43">
            <v>0</v>
          </cell>
          <cell r="M43">
            <v>0.21600000000000003</v>
          </cell>
          <cell r="N43">
            <v>5.52</v>
          </cell>
          <cell r="O43">
            <v>25.44</v>
          </cell>
          <cell r="P43">
            <v>6</v>
          </cell>
          <cell r="Q43">
            <v>0.74400000000000011</v>
          </cell>
          <cell r="R43">
            <v>0</v>
          </cell>
          <cell r="S43">
            <v>1.5</v>
          </cell>
          <cell r="T43">
            <v>3.6</v>
          </cell>
          <cell r="U43">
            <v>0.4</v>
          </cell>
          <cell r="V43" t="str">
            <v>ПР</v>
          </cell>
        </row>
        <row r="44">
          <cell r="D44">
            <v>50</v>
          </cell>
          <cell r="E44">
            <v>2.8</v>
          </cell>
          <cell r="F44">
            <v>0.55000000000000004</v>
          </cell>
          <cell r="G44">
            <v>24.7</v>
          </cell>
          <cell r="H44">
            <v>114.95</v>
          </cell>
          <cell r="I44">
            <v>0.05</v>
          </cell>
          <cell r="K44">
            <v>0</v>
          </cell>
          <cell r="L44">
            <v>0</v>
          </cell>
          <cell r="M44">
            <v>0.45</v>
          </cell>
          <cell r="N44">
            <v>11.5</v>
          </cell>
          <cell r="O44">
            <v>53</v>
          </cell>
          <cell r="P44">
            <v>12.5</v>
          </cell>
          <cell r="Q44">
            <v>1.55</v>
          </cell>
        </row>
        <row r="45">
          <cell r="A45" t="str">
            <v>ХЛЕБ ПШЕНИЧНЫЙ (50)</v>
          </cell>
          <cell r="B45">
            <v>50</v>
          </cell>
          <cell r="D45">
            <v>50</v>
          </cell>
          <cell r="E45">
            <v>3.95</v>
          </cell>
          <cell r="F45">
            <v>0.5</v>
          </cell>
          <cell r="G45">
            <v>24.15</v>
          </cell>
          <cell r="H45">
            <v>116.9</v>
          </cell>
          <cell r="I45">
            <v>0.05</v>
          </cell>
          <cell r="J45">
            <v>0.8</v>
          </cell>
          <cell r="K45">
            <v>0</v>
          </cell>
          <cell r="L45">
            <v>0</v>
          </cell>
          <cell r="M45">
            <v>0.65</v>
          </cell>
          <cell r="N45">
            <v>11.5</v>
          </cell>
          <cell r="O45">
            <v>43.5</v>
          </cell>
          <cell r="P45">
            <v>16.5</v>
          </cell>
          <cell r="Q45">
            <v>0.55000000000000004</v>
          </cell>
          <cell r="R45">
            <v>0</v>
          </cell>
          <cell r="S45">
            <v>1.1000000000000001</v>
          </cell>
          <cell r="T45">
            <v>5.5</v>
          </cell>
          <cell r="U45">
            <v>0.2</v>
          </cell>
          <cell r="V45" t="str">
            <v>ПР</v>
          </cell>
        </row>
        <row r="46">
          <cell r="D46">
            <v>50</v>
          </cell>
          <cell r="E46">
            <v>3.95</v>
          </cell>
          <cell r="F46">
            <v>0.5</v>
          </cell>
          <cell r="G46">
            <v>24.15</v>
          </cell>
          <cell r="H46">
            <v>116.9</v>
          </cell>
          <cell r="I46">
            <v>0.05</v>
          </cell>
          <cell r="K46">
            <v>0</v>
          </cell>
          <cell r="L46">
            <v>0</v>
          </cell>
          <cell r="M46">
            <v>0.65</v>
          </cell>
          <cell r="N46">
            <v>11.5</v>
          </cell>
          <cell r="O46">
            <v>43.5</v>
          </cell>
          <cell r="P46">
            <v>16.5</v>
          </cell>
          <cell r="Q46">
            <v>0.55000000000000004</v>
          </cell>
        </row>
        <row r="47">
          <cell r="A47" t="str">
            <v xml:space="preserve">ИЗДЕЛИЕ КОНДИТЕРСКОЕ </v>
          </cell>
          <cell r="B47">
            <v>20</v>
          </cell>
          <cell r="D47">
            <v>20</v>
          </cell>
          <cell r="E47">
            <v>1.7</v>
          </cell>
          <cell r="F47">
            <v>4.46</v>
          </cell>
          <cell r="G47">
            <v>58.23</v>
          </cell>
          <cell r="H47">
            <v>136.25</v>
          </cell>
          <cell r="I47">
            <v>0.02</v>
          </cell>
          <cell r="K47">
            <v>0</v>
          </cell>
          <cell r="L47">
            <v>13</v>
          </cell>
          <cell r="M47">
            <v>0.26</v>
          </cell>
          <cell r="N47">
            <v>8.1999999999999993</v>
          </cell>
          <cell r="O47">
            <v>17.399999999999999</v>
          </cell>
          <cell r="P47">
            <v>3</v>
          </cell>
          <cell r="Q47">
            <v>0.2</v>
          </cell>
          <cell r="V47" t="str">
            <v>ПР</v>
          </cell>
        </row>
        <row r="48">
          <cell r="D48">
            <v>20</v>
          </cell>
          <cell r="E48">
            <v>1.7</v>
          </cell>
          <cell r="F48">
            <v>2.2599999999999998</v>
          </cell>
          <cell r="G48">
            <v>13.94</v>
          </cell>
          <cell r="H48">
            <v>100</v>
          </cell>
          <cell r="I48">
            <v>0.02</v>
          </cell>
          <cell r="K48">
            <v>0</v>
          </cell>
          <cell r="L48">
            <v>13</v>
          </cell>
          <cell r="M48">
            <v>0.26</v>
          </cell>
          <cell r="N48">
            <v>8.1999999999999993</v>
          </cell>
          <cell r="O48">
            <v>17.399999999999999</v>
          </cell>
          <cell r="P48">
            <v>3</v>
          </cell>
          <cell r="Q48">
            <v>0.2</v>
          </cell>
        </row>
        <row r="49">
          <cell r="A49" t="str">
            <v>МЮСЛИ С МОЛОКОМ</v>
          </cell>
          <cell r="B49">
            <v>200</v>
          </cell>
          <cell r="D49">
            <v>200</v>
          </cell>
          <cell r="E49">
            <v>10.98</v>
          </cell>
          <cell r="F49">
            <v>8.25</v>
          </cell>
          <cell r="G49">
            <v>39.78</v>
          </cell>
          <cell r="H49">
            <v>213</v>
          </cell>
          <cell r="I49">
            <v>7.0000000000000007E-2</v>
          </cell>
          <cell r="K49">
            <v>7.0000000000000007E-2</v>
          </cell>
          <cell r="L49">
            <v>18</v>
          </cell>
          <cell r="M49">
            <v>0</v>
          </cell>
          <cell r="N49">
            <v>18.600000000000001</v>
          </cell>
          <cell r="O49">
            <v>52.1</v>
          </cell>
          <cell r="P49">
            <v>17.100000000000001</v>
          </cell>
          <cell r="Q49">
            <v>0.91</v>
          </cell>
          <cell r="V49">
            <v>179</v>
          </cell>
        </row>
        <row r="50">
          <cell r="D50">
            <v>200</v>
          </cell>
          <cell r="E50">
            <v>10.98</v>
          </cell>
          <cell r="F50">
            <v>8.25</v>
          </cell>
          <cell r="G50">
            <v>39.78</v>
          </cell>
          <cell r="H50">
            <v>213</v>
          </cell>
          <cell r="I50">
            <v>7.0000000000000007E-2</v>
          </cell>
          <cell r="K50">
            <v>7.0000000000000007E-2</v>
          </cell>
          <cell r="L50">
            <v>18</v>
          </cell>
          <cell r="N50">
            <v>18.600000000000001</v>
          </cell>
          <cell r="O50">
            <v>52.1</v>
          </cell>
          <cell r="P50">
            <v>17.100000000000001</v>
          </cell>
          <cell r="Q50">
            <v>0.91</v>
          </cell>
        </row>
        <row r="51">
          <cell r="A51" t="str">
            <v>КОРЖИК "ДЕТСКИЙ"</v>
          </cell>
          <cell r="B51">
            <v>50</v>
          </cell>
          <cell r="D51">
            <v>50</v>
          </cell>
          <cell r="E51">
            <v>5.333333333333333</v>
          </cell>
          <cell r="F51">
            <v>8.6666666666666661</v>
          </cell>
          <cell r="G51">
            <v>14</v>
          </cell>
          <cell r="H51">
            <v>118.66666666666667</v>
          </cell>
          <cell r="I51">
            <v>5.3333333333333337E-2</v>
          </cell>
          <cell r="K51">
            <v>3.3333333333333333E-2</v>
          </cell>
          <cell r="L51">
            <v>5.333333333333333</v>
          </cell>
          <cell r="M51">
            <v>0</v>
          </cell>
          <cell r="N51">
            <v>12.8</v>
          </cell>
          <cell r="O51">
            <v>32.333333333333336</v>
          </cell>
          <cell r="P51">
            <v>11.866666666666667</v>
          </cell>
          <cell r="Q51">
            <v>0.56666666666666665</v>
          </cell>
          <cell r="V51" t="str">
            <v>РР</v>
          </cell>
        </row>
        <row r="52">
          <cell r="D52">
            <v>75</v>
          </cell>
          <cell r="E52">
            <v>8</v>
          </cell>
          <cell r="F52">
            <v>13</v>
          </cell>
          <cell r="G52">
            <v>21</v>
          </cell>
          <cell r="H52">
            <v>178</v>
          </cell>
          <cell r="I52">
            <v>0.08</v>
          </cell>
          <cell r="K52">
            <v>0.05</v>
          </cell>
          <cell r="L52">
            <v>8</v>
          </cell>
          <cell r="N52">
            <v>19.2</v>
          </cell>
          <cell r="O52">
            <v>48.5</v>
          </cell>
          <cell r="P52">
            <v>17.8</v>
          </cell>
          <cell r="Q52">
            <v>0.85</v>
          </cell>
        </row>
        <row r="53">
          <cell r="A53" t="str">
            <v>БУЛОЧКА "МАЙСКАЯ"</v>
          </cell>
          <cell r="B53">
            <v>50</v>
          </cell>
          <cell r="D53">
            <v>50</v>
          </cell>
          <cell r="E53">
            <v>4.166666666666667</v>
          </cell>
          <cell r="F53">
            <v>12.93</v>
          </cell>
          <cell r="G53">
            <v>18.36</v>
          </cell>
          <cell r="H53">
            <v>133.33333333333334</v>
          </cell>
          <cell r="I53">
            <v>6.6666666666666666E-2</v>
          </cell>
          <cell r="K53">
            <v>0.14166666666666666</v>
          </cell>
          <cell r="L53">
            <v>1.6666666666666667</v>
          </cell>
          <cell r="M53">
            <v>0</v>
          </cell>
          <cell r="N53">
            <v>11.583333333333334</v>
          </cell>
          <cell r="O53">
            <v>39.166666666666664</v>
          </cell>
          <cell r="P53">
            <v>15.583333333333334</v>
          </cell>
          <cell r="Q53">
            <v>0.73333333333333328</v>
          </cell>
          <cell r="V53" t="str">
            <v>РР</v>
          </cell>
        </row>
        <row r="54">
          <cell r="D54">
            <v>60</v>
          </cell>
          <cell r="E54">
            <v>5</v>
          </cell>
          <cell r="F54">
            <v>6.2</v>
          </cell>
          <cell r="G54">
            <v>11</v>
          </cell>
          <cell r="H54">
            <v>160</v>
          </cell>
          <cell r="I54">
            <v>0.08</v>
          </cell>
          <cell r="K54">
            <v>0.17</v>
          </cell>
          <cell r="L54">
            <v>2</v>
          </cell>
          <cell r="N54">
            <v>13.9</v>
          </cell>
          <cell r="O54">
            <v>47</v>
          </cell>
          <cell r="P54">
            <v>18.7</v>
          </cell>
          <cell r="Q54">
            <v>0.88</v>
          </cell>
        </row>
        <row r="55">
          <cell r="A55" t="str">
            <v>СЛОЙКА "ДЕТСКАЯ"</v>
          </cell>
          <cell r="B55">
            <v>70</v>
          </cell>
          <cell r="D55">
            <v>70</v>
          </cell>
          <cell r="E55">
            <v>7.4666666666666668</v>
          </cell>
          <cell r="F55">
            <v>12.36</v>
          </cell>
          <cell r="G55">
            <v>17.266666666666666</v>
          </cell>
          <cell r="H55">
            <v>158.66666666666666</v>
          </cell>
          <cell r="I55">
            <v>7.4666666666666673E-2</v>
          </cell>
          <cell r="K55">
            <v>0</v>
          </cell>
          <cell r="L55">
            <v>11.2</v>
          </cell>
          <cell r="M55">
            <v>0</v>
          </cell>
          <cell r="N55">
            <v>14</v>
          </cell>
          <cell r="O55">
            <v>44.8</v>
          </cell>
          <cell r="P55">
            <v>16.053333333333335</v>
          </cell>
          <cell r="Q55">
            <v>0.8773333333333333</v>
          </cell>
          <cell r="V55" t="str">
            <v>РР</v>
          </cell>
        </row>
        <row r="56">
          <cell r="D56">
            <v>75</v>
          </cell>
          <cell r="E56">
            <v>8</v>
          </cell>
          <cell r="F56">
            <v>8.6</v>
          </cell>
          <cell r="G56">
            <v>18.5</v>
          </cell>
          <cell r="H56">
            <v>170</v>
          </cell>
          <cell r="I56">
            <v>0.08</v>
          </cell>
          <cell r="K56">
            <v>0</v>
          </cell>
          <cell r="L56">
            <v>12</v>
          </cell>
          <cell r="N56">
            <v>15</v>
          </cell>
          <cell r="O56">
            <v>48</v>
          </cell>
          <cell r="P56">
            <v>17.2</v>
          </cell>
          <cell r="Q56">
            <v>0.94</v>
          </cell>
        </row>
      </sheetData>
      <sheetData sheetId="14" refreshError="1"/>
      <sheetData sheetId="15" refreshError="1">
        <row r="5">
          <cell r="A5" t="str">
            <v>КОМПОТ ИЗ СВЕЖИХ ПЛОДОВ (ЯБЛОКИ)</v>
          </cell>
          <cell r="B5">
            <v>200</v>
          </cell>
          <cell r="C5">
            <v>1000</v>
          </cell>
          <cell r="D5">
            <v>200</v>
          </cell>
          <cell r="E5">
            <v>0.16</v>
          </cell>
          <cell r="F5">
            <v>0.16</v>
          </cell>
          <cell r="G5">
            <v>27.88</v>
          </cell>
          <cell r="H5">
            <v>114.6</v>
          </cell>
          <cell r="I5">
            <v>1.2E-2</v>
          </cell>
          <cell r="J5">
            <v>0</v>
          </cell>
          <cell r="K5">
            <v>0.9</v>
          </cell>
          <cell r="L5">
            <v>0</v>
          </cell>
          <cell r="M5">
            <v>0</v>
          </cell>
          <cell r="N5">
            <v>14.180000000000001</v>
          </cell>
          <cell r="O5">
            <v>4.4000000000000004</v>
          </cell>
          <cell r="P5">
            <v>5.14</v>
          </cell>
          <cell r="Q5">
            <v>0.95199999999999996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342</v>
          </cell>
        </row>
        <row r="6">
          <cell r="D6">
            <v>1000</v>
          </cell>
          <cell r="E6">
            <v>0.8</v>
          </cell>
          <cell r="F6">
            <v>0.8</v>
          </cell>
          <cell r="G6">
            <v>139.4</v>
          </cell>
          <cell r="H6">
            <v>573</v>
          </cell>
          <cell r="I6">
            <v>0.06</v>
          </cell>
          <cell r="K6">
            <v>4.5</v>
          </cell>
          <cell r="L6">
            <v>0</v>
          </cell>
          <cell r="N6">
            <v>70.900000000000006</v>
          </cell>
          <cell r="O6">
            <v>22</v>
          </cell>
          <cell r="P6">
            <v>25.7</v>
          </cell>
          <cell r="Q6">
            <v>4.76</v>
          </cell>
        </row>
        <row r="7">
          <cell r="A7" t="str">
            <v>КОМПОТ ИЗ ПЛОДОВ ИЛИ ЯГОД СУШЕНЫХ (ИЗЮМ)</v>
          </cell>
          <cell r="B7">
            <v>200</v>
          </cell>
          <cell r="C7">
            <v>1000</v>
          </cell>
          <cell r="D7">
            <v>200</v>
          </cell>
          <cell r="E7">
            <v>0.34599999999999997</v>
          </cell>
          <cell r="F7">
            <v>7.5999999999999998E-2</v>
          </cell>
          <cell r="G7">
            <v>29.85</v>
          </cell>
          <cell r="H7">
            <v>122.2</v>
          </cell>
          <cell r="I7">
            <v>2.1999999999999999E-2</v>
          </cell>
          <cell r="J7">
            <v>0.2</v>
          </cell>
          <cell r="K7">
            <v>0</v>
          </cell>
          <cell r="L7">
            <v>0</v>
          </cell>
          <cell r="M7">
            <v>0</v>
          </cell>
          <cell r="N7">
            <v>20.32</v>
          </cell>
          <cell r="O7">
            <v>19.36</v>
          </cell>
          <cell r="P7">
            <v>8.1199999999999992</v>
          </cell>
          <cell r="Q7">
            <v>0.45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348</v>
          </cell>
        </row>
        <row r="8">
          <cell r="D8">
            <v>1000</v>
          </cell>
          <cell r="E8">
            <v>1.73</v>
          </cell>
          <cell r="F8">
            <v>0.38</v>
          </cell>
          <cell r="G8">
            <v>149.25</v>
          </cell>
          <cell r="H8">
            <v>611</v>
          </cell>
          <cell r="I8">
            <v>0.11</v>
          </cell>
          <cell r="K8">
            <v>0</v>
          </cell>
          <cell r="L8">
            <v>0</v>
          </cell>
          <cell r="N8">
            <v>101.6</v>
          </cell>
          <cell r="O8">
            <v>96.8</v>
          </cell>
          <cell r="P8">
            <v>40.6</v>
          </cell>
          <cell r="Q8">
            <v>2.25</v>
          </cell>
        </row>
        <row r="9">
          <cell r="A9" t="str">
            <v>КОМПОТ ИЗ СМЕСИ СУХОФРУКТОВ</v>
          </cell>
          <cell r="B9">
            <v>200</v>
          </cell>
          <cell r="C9">
            <v>1000</v>
          </cell>
          <cell r="D9">
            <v>200</v>
          </cell>
          <cell r="E9">
            <v>0.66200000000000003</v>
          </cell>
          <cell r="F9">
            <v>0.09</v>
          </cell>
          <cell r="G9">
            <v>32.014000000000003</v>
          </cell>
          <cell r="H9">
            <v>132.80000000000001</v>
          </cell>
          <cell r="I9">
            <v>1.6E-2</v>
          </cell>
          <cell r="J9">
            <v>0.4</v>
          </cell>
          <cell r="K9">
            <v>0.72599999999999998</v>
          </cell>
          <cell r="L9">
            <v>0</v>
          </cell>
          <cell r="M9">
            <v>0</v>
          </cell>
          <cell r="N9">
            <v>32.479999999999997</v>
          </cell>
          <cell r="O9">
            <v>23.44</v>
          </cell>
          <cell r="P9">
            <v>17.46</v>
          </cell>
          <cell r="Q9">
            <v>0.69799999999999995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349</v>
          </cell>
        </row>
        <row r="10">
          <cell r="D10">
            <v>1000</v>
          </cell>
          <cell r="E10">
            <v>3.31</v>
          </cell>
          <cell r="F10">
            <v>0.45</v>
          </cell>
          <cell r="G10">
            <v>160.07</v>
          </cell>
          <cell r="H10">
            <v>664</v>
          </cell>
          <cell r="I10">
            <v>0.08</v>
          </cell>
          <cell r="K10">
            <v>3.63</v>
          </cell>
          <cell r="L10">
            <v>0</v>
          </cell>
          <cell r="N10">
            <v>162.4</v>
          </cell>
          <cell r="O10">
            <v>117.2</v>
          </cell>
          <cell r="P10">
            <v>87.3</v>
          </cell>
          <cell r="Q10">
            <v>3.49</v>
          </cell>
        </row>
        <row r="11">
          <cell r="A11" t="str">
            <v>КОМПОТ ИЗ ПЛОДОВ ИЛИ ЯГОД СУШЕНЫХ (урюк)</v>
          </cell>
          <cell r="B11">
            <v>200</v>
          </cell>
          <cell r="C11">
            <v>1000</v>
          </cell>
          <cell r="D11">
            <v>200</v>
          </cell>
          <cell r="E11">
            <v>0.75</v>
          </cell>
          <cell r="F11">
            <v>0.06</v>
          </cell>
          <cell r="G11">
            <v>27.93</v>
          </cell>
          <cell r="H11">
            <v>116.4</v>
          </cell>
          <cell r="I11">
            <v>1.6E-2</v>
          </cell>
          <cell r="J11">
            <v>0.6</v>
          </cell>
          <cell r="K11">
            <v>0.6</v>
          </cell>
          <cell r="L11">
            <v>0</v>
          </cell>
          <cell r="M11">
            <v>0</v>
          </cell>
          <cell r="N11">
            <v>33.22</v>
          </cell>
          <cell r="O11">
            <v>22.8</v>
          </cell>
          <cell r="P11">
            <v>18.16</v>
          </cell>
          <cell r="Q11">
            <v>0.48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348</v>
          </cell>
        </row>
        <row r="12">
          <cell r="D12">
            <v>1000</v>
          </cell>
          <cell r="E12">
            <v>3.75</v>
          </cell>
          <cell r="F12">
            <v>0.3</v>
          </cell>
          <cell r="G12">
            <v>139.65</v>
          </cell>
          <cell r="H12">
            <v>582</v>
          </cell>
          <cell r="I12">
            <v>0.08</v>
          </cell>
          <cell r="K12">
            <v>3</v>
          </cell>
          <cell r="L12">
            <v>0</v>
          </cell>
          <cell r="N12">
            <v>166.1</v>
          </cell>
          <cell r="O12">
            <v>114</v>
          </cell>
          <cell r="P12">
            <v>90.8</v>
          </cell>
          <cell r="Q12">
            <v>2.4</v>
          </cell>
        </row>
        <row r="13">
          <cell r="A13" t="str">
            <v>ЧАЙ С САХАРОМ, ВАРЕНЬЕМ, ДЖЕМОМ, МЕДОМ, ПОВИДЛОМ</v>
          </cell>
          <cell r="B13">
            <v>200</v>
          </cell>
          <cell r="C13" t="str">
            <v>200/15</v>
          </cell>
          <cell r="D13">
            <v>200</v>
          </cell>
          <cell r="E13">
            <v>6.5116279069767455E-2</v>
          </cell>
          <cell r="F13">
            <v>1.8604651162790697E-2</v>
          </cell>
          <cell r="G13">
            <v>13.953488372093023</v>
          </cell>
          <cell r="H13">
            <v>55.813953488372093</v>
          </cell>
          <cell r="I13">
            <v>0</v>
          </cell>
          <cell r="J13">
            <v>0</v>
          </cell>
          <cell r="K13">
            <v>2.7906976744186046E-2</v>
          </cell>
          <cell r="L13">
            <v>0</v>
          </cell>
          <cell r="M13">
            <v>0</v>
          </cell>
          <cell r="N13">
            <v>10.325581395348838</v>
          </cell>
          <cell r="O13">
            <v>2.6046511627906979</v>
          </cell>
          <cell r="P13">
            <v>1.3023255813953489</v>
          </cell>
          <cell r="Q13">
            <v>0.26046511627906982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376</v>
          </cell>
        </row>
        <row r="14">
          <cell r="D14">
            <v>215</v>
          </cell>
          <cell r="E14">
            <v>7.0000000000000007E-2</v>
          </cell>
          <cell r="F14">
            <v>0.02</v>
          </cell>
          <cell r="G14">
            <v>15</v>
          </cell>
          <cell r="H14">
            <v>60</v>
          </cell>
          <cell r="I14">
            <v>0</v>
          </cell>
          <cell r="K14">
            <v>0.03</v>
          </cell>
          <cell r="L14">
            <v>0</v>
          </cell>
          <cell r="N14">
            <v>11.1</v>
          </cell>
          <cell r="O14">
            <v>2.8</v>
          </cell>
          <cell r="P14">
            <v>1.4</v>
          </cell>
          <cell r="Q14">
            <v>0.28000000000000003</v>
          </cell>
        </row>
        <row r="15">
          <cell r="A15" t="str">
            <v>ЧАЙ С ЛИМОНОМ</v>
          </cell>
          <cell r="B15">
            <v>207</v>
          </cell>
          <cell r="C15" t="str">
            <v>200/15/7</v>
          </cell>
          <cell r="D15">
            <v>207</v>
          </cell>
          <cell r="E15">
            <v>0.12067264573991031</v>
          </cell>
          <cell r="F15">
            <v>1.8565022421524663E-2</v>
          </cell>
          <cell r="G15">
            <v>14.109417040358743</v>
          </cell>
          <cell r="H15">
            <v>57.551569506726459</v>
          </cell>
          <cell r="I15">
            <v>0</v>
          </cell>
          <cell r="J15">
            <v>0</v>
          </cell>
          <cell r="K15">
            <v>2.6269506726457403</v>
          </cell>
          <cell r="L15">
            <v>0</v>
          </cell>
          <cell r="M15">
            <v>0</v>
          </cell>
          <cell r="N15">
            <v>13.18116591928251</v>
          </cell>
          <cell r="O15">
            <v>4.0843049327354262</v>
          </cell>
          <cell r="P15">
            <v>2.2278026905829593</v>
          </cell>
          <cell r="Q15">
            <v>0.33417040358744393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377</v>
          </cell>
        </row>
        <row r="16">
          <cell r="D16">
            <v>223</v>
          </cell>
          <cell r="E16">
            <v>0.13</v>
          </cell>
          <cell r="F16">
            <v>0.02</v>
          </cell>
          <cell r="G16">
            <v>15.2</v>
          </cell>
          <cell r="H16">
            <v>62</v>
          </cell>
          <cell r="I16">
            <v>0</v>
          </cell>
          <cell r="K16">
            <v>2.83</v>
          </cell>
          <cell r="L16">
            <v>0</v>
          </cell>
          <cell r="N16">
            <v>14.2</v>
          </cell>
          <cell r="O16">
            <v>4.4000000000000004</v>
          </cell>
          <cell r="P16">
            <v>2.4</v>
          </cell>
          <cell r="Q16">
            <v>0.36</v>
          </cell>
        </row>
        <row r="17">
          <cell r="A17" t="str">
            <v>ЧАЙ С МОЛОКОМ ИЛИ СЛИВКАМИ</v>
          </cell>
          <cell r="B17">
            <v>200</v>
          </cell>
          <cell r="C17" t="str">
            <v>150/50/15</v>
          </cell>
          <cell r="D17">
            <v>200</v>
          </cell>
          <cell r="E17">
            <v>1.413953488372093</v>
          </cell>
          <cell r="F17">
            <v>1.2558139534883721</v>
          </cell>
          <cell r="G17">
            <v>14.790697674418604</v>
          </cell>
          <cell r="H17">
            <v>75.348837209302332</v>
          </cell>
          <cell r="I17">
            <v>3.7209302325581395E-2</v>
          </cell>
          <cell r="J17">
            <v>2.2000000000000002</v>
          </cell>
          <cell r="K17">
            <v>1.2372093023255815</v>
          </cell>
          <cell r="L17">
            <v>9.3023255813953494</v>
          </cell>
          <cell r="M17">
            <v>0</v>
          </cell>
          <cell r="N17">
            <v>117.76744186046511</v>
          </cell>
          <cell r="O17">
            <v>86.325581395348834</v>
          </cell>
          <cell r="P17">
            <v>14.325581395348838</v>
          </cell>
          <cell r="Q17">
            <v>0.38139534883720932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378</v>
          </cell>
        </row>
        <row r="18">
          <cell r="D18">
            <v>215</v>
          </cell>
          <cell r="E18">
            <v>1.52</v>
          </cell>
          <cell r="F18">
            <v>1.35</v>
          </cell>
          <cell r="G18">
            <v>15.9</v>
          </cell>
          <cell r="H18">
            <v>81</v>
          </cell>
          <cell r="I18">
            <v>0.04</v>
          </cell>
          <cell r="K18">
            <v>1.33</v>
          </cell>
          <cell r="L18">
            <v>10</v>
          </cell>
          <cell r="N18">
            <v>126.6</v>
          </cell>
          <cell r="O18">
            <v>92.8</v>
          </cell>
          <cell r="P18">
            <v>15.4</v>
          </cell>
          <cell r="Q18">
            <v>0.41</v>
          </cell>
        </row>
        <row r="19">
          <cell r="A19" t="str">
            <v xml:space="preserve">КОФЕЙНЫЙ НАПИТОК С МОЛОКОМ </v>
          </cell>
          <cell r="B19">
            <v>200</v>
          </cell>
          <cell r="C19">
            <v>1000</v>
          </cell>
          <cell r="D19">
            <v>200</v>
          </cell>
          <cell r="E19">
            <v>3.1659999999999999</v>
          </cell>
          <cell r="F19">
            <v>2.6779999999999999</v>
          </cell>
          <cell r="G19">
            <v>15.946</v>
          </cell>
          <cell r="H19">
            <v>100.6</v>
          </cell>
          <cell r="I19">
            <v>4.3999999999999997E-2</v>
          </cell>
          <cell r="J19">
            <v>7</v>
          </cell>
          <cell r="K19">
            <v>1.3</v>
          </cell>
          <cell r="L19">
            <v>20</v>
          </cell>
          <cell r="M19">
            <v>0.3</v>
          </cell>
          <cell r="N19">
            <v>125.78</v>
          </cell>
          <cell r="O19">
            <v>90</v>
          </cell>
          <cell r="P19">
            <v>14</v>
          </cell>
          <cell r="Q19">
            <v>0.13400000000000001</v>
          </cell>
          <cell r="R19">
            <v>0.2</v>
          </cell>
          <cell r="S19">
            <v>6</v>
          </cell>
          <cell r="T19">
            <v>1.8</v>
          </cell>
          <cell r="U19">
            <v>0.5</v>
          </cell>
          <cell r="V19">
            <v>379</v>
          </cell>
        </row>
        <row r="20">
          <cell r="D20">
            <v>1000</v>
          </cell>
          <cell r="E20">
            <v>15.83</v>
          </cell>
          <cell r="F20">
            <v>13.39</v>
          </cell>
          <cell r="G20">
            <v>79.73</v>
          </cell>
          <cell r="H20">
            <v>503</v>
          </cell>
          <cell r="I20">
            <v>0.22</v>
          </cell>
          <cell r="K20">
            <v>6.5</v>
          </cell>
          <cell r="L20">
            <v>100</v>
          </cell>
          <cell r="N20">
            <v>628.9</v>
          </cell>
          <cell r="O20">
            <v>450</v>
          </cell>
          <cell r="P20">
            <v>70</v>
          </cell>
          <cell r="Q20">
            <v>0.67</v>
          </cell>
        </row>
        <row r="21">
          <cell r="A21" t="str">
            <v>ЧАЙ С МОЛОКОМ БЕЗ САХАРА</v>
          </cell>
          <cell r="B21">
            <v>200</v>
          </cell>
          <cell r="C21" t="str">
            <v>150/50/15</v>
          </cell>
          <cell r="D21">
            <v>200</v>
          </cell>
          <cell r="E21">
            <v>1.413953488372093</v>
          </cell>
          <cell r="F21">
            <v>1.2558139534883721</v>
          </cell>
          <cell r="G21">
            <v>13.29</v>
          </cell>
          <cell r="H21">
            <v>17.3</v>
          </cell>
          <cell r="I21">
            <v>3.7209302325581395E-2</v>
          </cell>
          <cell r="J21">
            <v>2.2000000000000002</v>
          </cell>
          <cell r="K21">
            <v>1.2372093023255815</v>
          </cell>
          <cell r="L21">
            <v>9.3023255813953494</v>
          </cell>
          <cell r="M21">
            <v>0</v>
          </cell>
          <cell r="N21">
            <v>117.76744186046511</v>
          </cell>
          <cell r="O21">
            <v>86.325581395348834</v>
          </cell>
          <cell r="P21">
            <v>14.325581395348838</v>
          </cell>
          <cell r="Q21">
            <v>0.38139534883720932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378</v>
          </cell>
        </row>
        <row r="22">
          <cell r="D22">
            <v>215</v>
          </cell>
          <cell r="E22">
            <v>1.52</v>
          </cell>
          <cell r="F22">
            <v>1.35</v>
          </cell>
          <cell r="G22">
            <v>15.9</v>
          </cell>
          <cell r="H22">
            <v>81</v>
          </cell>
          <cell r="I22">
            <v>0.04</v>
          </cell>
          <cell r="K22">
            <v>1.33</v>
          </cell>
          <cell r="L22">
            <v>10</v>
          </cell>
          <cell r="N22">
            <v>126.6</v>
          </cell>
          <cell r="O22">
            <v>92.8</v>
          </cell>
          <cell r="P22">
            <v>15.4</v>
          </cell>
          <cell r="Q22">
            <v>0.41</v>
          </cell>
        </row>
        <row r="23">
          <cell r="A23" t="str">
            <v>КАКАО C МОЛОКОМ</v>
          </cell>
          <cell r="B23">
            <v>200</v>
          </cell>
          <cell r="C23">
            <v>1000</v>
          </cell>
          <cell r="D23">
            <v>200</v>
          </cell>
          <cell r="E23">
            <v>4.0780000000000003</v>
          </cell>
          <cell r="F23">
            <v>3.544</v>
          </cell>
          <cell r="G23">
            <v>17.577999999999999</v>
          </cell>
          <cell r="H23">
            <v>118.6</v>
          </cell>
          <cell r="I23">
            <v>5.6000000000000008E-2</v>
          </cell>
          <cell r="J23">
            <v>20</v>
          </cell>
          <cell r="K23">
            <v>1.5880000000000001</v>
          </cell>
          <cell r="L23">
            <v>24.4</v>
          </cell>
          <cell r="M23">
            <v>22</v>
          </cell>
          <cell r="N23">
            <v>152.22</v>
          </cell>
          <cell r="O23">
            <v>124.55999999999999</v>
          </cell>
          <cell r="P23">
            <v>21.34</v>
          </cell>
          <cell r="Q23">
            <v>0.47799999999999998</v>
          </cell>
          <cell r="R23">
            <v>0.3</v>
          </cell>
          <cell r="S23">
            <v>0</v>
          </cell>
          <cell r="T23">
            <v>9.8000000000000007</v>
          </cell>
          <cell r="U23">
            <v>0.2</v>
          </cell>
          <cell r="V23">
            <v>382</v>
          </cell>
        </row>
        <row r="24">
          <cell r="D24">
            <v>1000</v>
          </cell>
          <cell r="E24">
            <v>20.39</v>
          </cell>
          <cell r="F24">
            <v>17.72</v>
          </cell>
          <cell r="G24">
            <v>87.89</v>
          </cell>
          <cell r="H24">
            <v>593</v>
          </cell>
          <cell r="I24">
            <v>0.28000000000000003</v>
          </cell>
          <cell r="K24">
            <v>7.94</v>
          </cell>
          <cell r="L24">
            <v>122</v>
          </cell>
          <cell r="N24">
            <v>761.1</v>
          </cell>
          <cell r="O24">
            <v>622.79999999999995</v>
          </cell>
          <cell r="P24">
            <v>106.7</v>
          </cell>
          <cell r="Q24">
            <v>2.39</v>
          </cell>
        </row>
        <row r="25">
          <cell r="A25" t="str">
            <v>КАКАО C МОЛОКОМ СГУЩЕНЫМ</v>
          </cell>
          <cell r="B25">
            <v>200</v>
          </cell>
          <cell r="C25">
            <v>1000</v>
          </cell>
          <cell r="D25">
            <v>200</v>
          </cell>
          <cell r="E25">
            <v>4.1879999999999997</v>
          </cell>
          <cell r="F25">
            <v>4.3339999999999996</v>
          </cell>
          <cell r="G25">
            <v>25.446000000000002</v>
          </cell>
          <cell r="H25">
            <v>157.6</v>
          </cell>
          <cell r="I25">
            <v>3.2000000000000001E-2</v>
          </cell>
          <cell r="K25">
            <v>0.55200000000000005</v>
          </cell>
          <cell r="L25">
            <v>1.4000000000000002E-2</v>
          </cell>
          <cell r="M25">
            <v>0</v>
          </cell>
          <cell r="N25">
            <v>119.36400000000002</v>
          </cell>
          <cell r="O25">
            <v>124.68</v>
          </cell>
          <cell r="P25">
            <v>22.096</v>
          </cell>
          <cell r="Q25">
            <v>0.62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383</v>
          </cell>
        </row>
        <row r="26">
          <cell r="D26">
            <v>1000</v>
          </cell>
          <cell r="E26">
            <v>20.94</v>
          </cell>
          <cell r="F26">
            <v>21.67</v>
          </cell>
          <cell r="G26">
            <v>127.23</v>
          </cell>
          <cell r="H26">
            <v>788</v>
          </cell>
          <cell r="I26">
            <v>0.16</v>
          </cell>
          <cell r="K26">
            <v>2.76</v>
          </cell>
          <cell r="L26">
            <v>7.0000000000000007E-2</v>
          </cell>
          <cell r="N26">
            <v>596.82000000000005</v>
          </cell>
          <cell r="O26">
            <v>623.4</v>
          </cell>
          <cell r="P26">
            <v>110.48</v>
          </cell>
          <cell r="Q26">
            <v>3.1</v>
          </cell>
        </row>
        <row r="27">
          <cell r="A27" t="str">
            <v>КЕФИР, АЦИДОФИЛИН, ПРОСТОКВАША, РЯЖЕНКА, АЙРАН</v>
          </cell>
          <cell r="B27">
            <v>200</v>
          </cell>
          <cell r="C27">
            <v>200</v>
          </cell>
          <cell r="D27">
            <v>200</v>
          </cell>
          <cell r="E27">
            <v>5.8</v>
          </cell>
          <cell r="F27">
            <v>5</v>
          </cell>
          <cell r="G27">
            <v>8</v>
          </cell>
          <cell r="H27">
            <v>100</v>
          </cell>
          <cell r="I27">
            <v>0.08</v>
          </cell>
          <cell r="J27">
            <v>14</v>
          </cell>
          <cell r="K27">
            <v>1.4</v>
          </cell>
          <cell r="L27">
            <v>40</v>
          </cell>
          <cell r="M27">
            <v>0.6</v>
          </cell>
          <cell r="N27">
            <v>240</v>
          </cell>
          <cell r="O27">
            <v>180</v>
          </cell>
          <cell r="P27">
            <v>28</v>
          </cell>
          <cell r="Q27">
            <v>0.2</v>
          </cell>
          <cell r="R27">
            <v>0</v>
          </cell>
          <cell r="S27">
            <v>12</v>
          </cell>
          <cell r="T27">
            <v>7.3</v>
          </cell>
          <cell r="U27">
            <v>1</v>
          </cell>
          <cell r="V27">
            <v>386</v>
          </cell>
        </row>
        <row r="28">
          <cell r="D28">
            <v>200</v>
          </cell>
          <cell r="E28">
            <v>5.8</v>
          </cell>
          <cell r="F28">
            <v>5</v>
          </cell>
          <cell r="G28">
            <v>8</v>
          </cell>
          <cell r="H28">
            <v>100</v>
          </cell>
          <cell r="I28">
            <v>0.08</v>
          </cell>
          <cell r="K28">
            <v>1.4</v>
          </cell>
          <cell r="L28">
            <v>40</v>
          </cell>
          <cell r="N28">
            <v>240</v>
          </cell>
          <cell r="O28">
            <v>180</v>
          </cell>
          <cell r="P28">
            <v>28</v>
          </cell>
          <cell r="Q28">
            <v>0.2</v>
          </cell>
        </row>
        <row r="29">
          <cell r="A29" t="str">
            <v>НАПИТОК ИЗ ПЛОДОВ ШИПОВНИКА</v>
          </cell>
          <cell r="B29">
            <v>200</v>
          </cell>
          <cell r="C29">
            <v>1000</v>
          </cell>
          <cell r="D29">
            <v>200</v>
          </cell>
          <cell r="E29">
            <v>0.67800000000000005</v>
          </cell>
          <cell r="F29">
            <v>0.27800000000000002</v>
          </cell>
          <cell r="G29">
            <v>20.76</v>
          </cell>
          <cell r="H29">
            <v>88.2</v>
          </cell>
          <cell r="I29">
            <v>1.2E-2</v>
          </cell>
          <cell r="J29">
            <v>5.6</v>
          </cell>
          <cell r="K29">
            <v>100</v>
          </cell>
          <cell r="L29">
            <v>0</v>
          </cell>
          <cell r="M29">
            <v>0</v>
          </cell>
          <cell r="N29">
            <v>21.34</v>
          </cell>
          <cell r="O29">
            <v>3.44</v>
          </cell>
          <cell r="P29">
            <v>3.44</v>
          </cell>
          <cell r="Q29">
            <v>0.63400000000000001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388</v>
          </cell>
        </row>
        <row r="30">
          <cell r="D30">
            <v>1000</v>
          </cell>
          <cell r="E30">
            <v>3.39</v>
          </cell>
          <cell r="F30">
            <v>1.39</v>
          </cell>
          <cell r="G30">
            <v>103.8</v>
          </cell>
          <cell r="H30">
            <v>441</v>
          </cell>
          <cell r="I30">
            <v>0.06</v>
          </cell>
          <cell r="K30">
            <v>500</v>
          </cell>
          <cell r="L30">
            <v>0</v>
          </cell>
          <cell r="N30">
            <v>106.7</v>
          </cell>
          <cell r="O30">
            <v>17.2</v>
          </cell>
          <cell r="P30">
            <v>17.2</v>
          </cell>
          <cell r="Q30">
            <v>3.17</v>
          </cell>
        </row>
        <row r="31">
          <cell r="A31" t="str">
            <v>НЕКТАР ФРУКТОВЫЙ</v>
          </cell>
          <cell r="B31">
            <v>200</v>
          </cell>
          <cell r="C31">
            <v>200</v>
          </cell>
          <cell r="D31">
            <v>200</v>
          </cell>
          <cell r="E31">
            <v>1</v>
          </cell>
          <cell r="F31">
            <v>0.2</v>
          </cell>
          <cell r="G31">
            <v>20.2</v>
          </cell>
          <cell r="H31">
            <v>86.6</v>
          </cell>
          <cell r="I31">
            <v>0.02</v>
          </cell>
          <cell r="J31">
            <v>1.1000000000000001</v>
          </cell>
          <cell r="K31">
            <v>4</v>
          </cell>
          <cell r="L31">
            <v>0</v>
          </cell>
          <cell r="M31">
            <v>0.2</v>
          </cell>
          <cell r="N31">
            <v>14</v>
          </cell>
          <cell r="O31">
            <v>14</v>
          </cell>
          <cell r="P31">
            <v>8</v>
          </cell>
          <cell r="Q31">
            <v>2.8</v>
          </cell>
          <cell r="R31">
            <v>0</v>
          </cell>
          <cell r="S31">
            <v>1.3</v>
          </cell>
          <cell r="T31">
            <v>0</v>
          </cell>
          <cell r="U31">
            <v>0</v>
          </cell>
          <cell r="V31" t="str">
            <v>ПР</v>
          </cell>
        </row>
        <row r="32">
          <cell r="D32">
            <v>200</v>
          </cell>
          <cell r="E32">
            <v>1</v>
          </cell>
          <cell r="F32">
            <v>0.2</v>
          </cell>
          <cell r="G32">
            <v>20.2</v>
          </cell>
          <cell r="H32">
            <v>86.6</v>
          </cell>
          <cell r="I32">
            <v>0.02</v>
          </cell>
          <cell r="K32">
            <v>4</v>
          </cell>
          <cell r="M32">
            <v>0.2</v>
          </cell>
          <cell r="N32">
            <v>14</v>
          </cell>
          <cell r="O32">
            <v>14</v>
          </cell>
          <cell r="P32">
            <v>8</v>
          </cell>
          <cell r="Q32">
            <v>2.8</v>
          </cell>
        </row>
        <row r="33">
          <cell r="A33" t="str">
            <v xml:space="preserve">МОЛОКО </v>
          </cell>
          <cell r="B33">
            <v>200</v>
          </cell>
          <cell r="C33">
            <v>200</v>
          </cell>
          <cell r="D33">
            <v>200</v>
          </cell>
          <cell r="E33">
            <v>5.8</v>
          </cell>
          <cell r="F33">
            <v>5</v>
          </cell>
          <cell r="G33">
            <v>9.6</v>
          </cell>
          <cell r="H33">
            <v>107</v>
          </cell>
          <cell r="I33">
            <v>0.08</v>
          </cell>
          <cell r="J33">
            <v>14</v>
          </cell>
          <cell r="K33">
            <v>2.6</v>
          </cell>
          <cell r="L33">
            <v>40</v>
          </cell>
          <cell r="M33">
            <v>0.6</v>
          </cell>
          <cell r="N33">
            <v>240</v>
          </cell>
          <cell r="O33">
            <v>180</v>
          </cell>
          <cell r="P33">
            <v>28</v>
          </cell>
          <cell r="Q33">
            <v>0.2</v>
          </cell>
          <cell r="R33">
            <v>0.3</v>
          </cell>
          <cell r="S33">
            <v>12</v>
          </cell>
          <cell r="T33">
            <v>3.6</v>
          </cell>
          <cell r="U33">
            <v>1</v>
          </cell>
          <cell r="V33" t="str">
            <v>ПР</v>
          </cell>
        </row>
        <row r="34">
          <cell r="D34">
            <v>200</v>
          </cell>
          <cell r="E34">
            <v>5.8</v>
          </cell>
          <cell r="F34">
            <v>5</v>
          </cell>
          <cell r="G34">
            <v>9.6</v>
          </cell>
          <cell r="H34">
            <v>107</v>
          </cell>
          <cell r="I34">
            <v>0.08</v>
          </cell>
          <cell r="K34">
            <v>2.6</v>
          </cell>
          <cell r="L34">
            <v>40</v>
          </cell>
          <cell r="N34">
            <v>240</v>
          </cell>
          <cell r="O34">
            <v>180</v>
          </cell>
          <cell r="P34">
            <v>28</v>
          </cell>
          <cell r="Q34">
            <v>0.2</v>
          </cell>
        </row>
        <row r="35">
          <cell r="A35" t="str">
            <v>ЧАЙ  БЕЗ САХАРА</v>
          </cell>
          <cell r="B35">
            <v>200</v>
          </cell>
          <cell r="C35" t="str">
            <v>200/15</v>
          </cell>
          <cell r="D35">
            <v>200</v>
          </cell>
          <cell r="E35">
            <v>7.0000000000000007E-2</v>
          </cell>
          <cell r="F35">
            <v>0.02</v>
          </cell>
          <cell r="G35">
            <v>0.4</v>
          </cell>
          <cell r="H35">
            <v>0.3</v>
          </cell>
          <cell r="I35">
            <v>0</v>
          </cell>
          <cell r="J35">
            <v>0</v>
          </cell>
          <cell r="K35">
            <v>0.03</v>
          </cell>
          <cell r="L35">
            <v>0</v>
          </cell>
          <cell r="M35">
            <v>0</v>
          </cell>
          <cell r="N35">
            <v>11.1</v>
          </cell>
          <cell r="O35">
            <v>2.8</v>
          </cell>
          <cell r="P35">
            <v>1.4</v>
          </cell>
          <cell r="Q35">
            <v>0.28000000000000003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376</v>
          </cell>
        </row>
        <row r="36">
          <cell r="D36">
            <v>200</v>
          </cell>
          <cell r="E36">
            <v>7.0000000000000007E-2</v>
          </cell>
          <cell r="F36">
            <v>0.02</v>
          </cell>
          <cell r="G36">
            <v>0.4</v>
          </cell>
          <cell r="H36">
            <v>0.3</v>
          </cell>
          <cell r="I36">
            <v>0</v>
          </cell>
          <cell r="K36">
            <v>0.03</v>
          </cell>
          <cell r="L36">
            <v>0</v>
          </cell>
          <cell r="N36">
            <v>11.1</v>
          </cell>
          <cell r="O36">
            <v>2.8</v>
          </cell>
          <cell r="P36">
            <v>1.4</v>
          </cell>
          <cell r="Q36">
            <v>0.28000000000000003</v>
          </cell>
        </row>
        <row r="37">
          <cell r="A37" t="str">
            <v>КИСЕЛЬ</v>
          </cell>
          <cell r="B37">
            <v>200</v>
          </cell>
          <cell r="C37" t="str">
            <v>200/15</v>
          </cell>
          <cell r="D37">
            <v>200</v>
          </cell>
          <cell r="E37">
            <v>0.104</v>
          </cell>
          <cell r="F37">
            <v>7.1999999999999995E-2</v>
          </cell>
          <cell r="G37">
            <v>29.833999999999996</v>
          </cell>
          <cell r="H37">
            <v>0</v>
          </cell>
          <cell r="I37">
            <v>0</v>
          </cell>
          <cell r="J37">
            <v>0</v>
          </cell>
          <cell r="K37">
            <v>1.1100000000000001</v>
          </cell>
          <cell r="L37">
            <v>0</v>
          </cell>
          <cell r="M37">
            <v>0</v>
          </cell>
          <cell r="N37">
            <v>145.63999999999999</v>
          </cell>
          <cell r="O37">
            <v>2.92</v>
          </cell>
          <cell r="P37">
            <v>7.08</v>
          </cell>
          <cell r="Q37">
            <v>0.12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360</v>
          </cell>
        </row>
        <row r="38">
          <cell r="D38">
            <v>1000</v>
          </cell>
          <cell r="E38">
            <v>0.52</v>
          </cell>
          <cell r="F38">
            <v>0.36</v>
          </cell>
          <cell r="G38">
            <v>149.16999999999999</v>
          </cell>
          <cell r="H38">
            <v>587</v>
          </cell>
          <cell r="I38">
            <v>0</v>
          </cell>
          <cell r="J38">
            <v>0.01</v>
          </cell>
          <cell r="K38">
            <v>5.55</v>
          </cell>
          <cell r="L38">
            <v>0</v>
          </cell>
          <cell r="M38">
            <v>0</v>
          </cell>
          <cell r="N38">
            <v>728.2</v>
          </cell>
          <cell r="O38">
            <v>14.6</v>
          </cell>
          <cell r="P38">
            <v>35.4</v>
          </cell>
          <cell r="Q38">
            <v>0.6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871E7-C6E3-4E9F-B614-9811F35218F1}">
  <dimension ref="A1:I53"/>
  <sheetViews>
    <sheetView tabSelected="1" zoomScaleNormal="100" workbookViewId="0">
      <selection sqref="A1:I45"/>
    </sheetView>
  </sheetViews>
  <sheetFormatPr defaultRowHeight="15" x14ac:dyDescent="0.25"/>
  <sheetData>
    <row r="1" spans="1:9" x14ac:dyDescent="0.2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x14ac:dyDescent="0.25">
      <c r="A2" s="20" t="s">
        <v>21</v>
      </c>
      <c r="B2" s="20"/>
      <c r="C2" s="20"/>
      <c r="D2" s="20"/>
      <c r="E2" s="20"/>
      <c r="F2" s="20"/>
      <c r="G2" s="20"/>
      <c r="H2" s="20"/>
      <c r="I2" s="20"/>
    </row>
    <row r="3" spans="1:9" ht="15" customHeight="1" x14ac:dyDescent="0.25">
      <c r="A3" s="21" t="s">
        <v>22</v>
      </c>
      <c r="B3" s="21"/>
      <c r="C3" s="21"/>
      <c r="D3" s="21"/>
      <c r="E3" s="21"/>
      <c r="F3" s="21"/>
      <c r="G3" s="21"/>
      <c r="H3" s="21"/>
      <c r="I3" s="21"/>
    </row>
    <row r="4" spans="1:9" x14ac:dyDescent="0.25">
      <c r="A4" s="21" t="s">
        <v>19</v>
      </c>
      <c r="B4" s="21"/>
      <c r="C4" s="21"/>
      <c r="D4" s="21"/>
      <c r="E4" s="21"/>
      <c r="F4" s="21"/>
      <c r="G4" s="21"/>
      <c r="H4" s="21"/>
      <c r="I4" s="21"/>
    </row>
    <row r="5" spans="1:9" ht="15" customHeight="1" x14ac:dyDescent="0.25">
      <c r="A5" s="22" t="s">
        <v>1</v>
      </c>
      <c r="B5" s="22" t="s">
        <v>2</v>
      </c>
      <c r="C5" s="23" t="s">
        <v>3</v>
      </c>
      <c r="D5" s="22" t="s">
        <v>4</v>
      </c>
      <c r="E5" s="22"/>
      <c r="F5" s="22"/>
      <c r="G5" s="24" t="s">
        <v>5</v>
      </c>
      <c r="H5" s="24" t="s">
        <v>23</v>
      </c>
      <c r="I5" s="24" t="s">
        <v>24</v>
      </c>
    </row>
    <row r="6" spans="1:9" ht="45" x14ac:dyDescent="0.25">
      <c r="A6" s="22"/>
      <c r="B6" s="22"/>
      <c r="C6" s="23"/>
      <c r="D6" s="16" t="s">
        <v>6</v>
      </c>
      <c r="E6" s="16" t="s">
        <v>7</v>
      </c>
      <c r="F6" s="16" t="s">
        <v>8</v>
      </c>
      <c r="G6" s="24"/>
      <c r="H6" s="24"/>
      <c r="I6" s="24"/>
    </row>
    <row r="7" spans="1:9" ht="15" customHeigh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</row>
    <row r="8" spans="1:9" ht="15" customHeight="1" x14ac:dyDescent="0.25">
      <c r="A8" s="1"/>
      <c r="B8" s="15" t="s">
        <v>9</v>
      </c>
      <c r="C8" s="1"/>
      <c r="D8" s="2"/>
      <c r="E8" s="2"/>
      <c r="F8" s="2"/>
      <c r="G8" s="2"/>
      <c r="H8" s="2"/>
      <c r="I8" s="2"/>
    </row>
    <row r="9" spans="1:9" ht="15" customHeight="1" x14ac:dyDescent="0.25">
      <c r="A9" s="1" t="s">
        <v>10</v>
      </c>
      <c r="B9" s="3" t="s">
        <v>25</v>
      </c>
      <c r="C9" s="4">
        <v>20</v>
      </c>
      <c r="D9" s="2">
        <v>1.45</v>
      </c>
      <c r="E9" s="2">
        <v>0.02</v>
      </c>
      <c r="F9" s="2">
        <v>3.8</v>
      </c>
      <c r="G9" s="2">
        <v>21.33</v>
      </c>
      <c r="H9" s="2">
        <v>13.8</v>
      </c>
      <c r="I9" s="2">
        <v>13.8</v>
      </c>
    </row>
    <row r="10" spans="1:9" x14ac:dyDescent="0.25">
      <c r="A10" s="1"/>
      <c r="B10" s="3"/>
      <c r="C10" s="4"/>
      <c r="D10" s="2"/>
      <c r="E10" s="2"/>
      <c r="F10" s="2"/>
      <c r="G10" s="2"/>
      <c r="H10" s="2"/>
      <c r="I10" s="2"/>
    </row>
    <row r="11" spans="1:9" ht="48" x14ac:dyDescent="0.25">
      <c r="A11" s="5" t="s">
        <v>26</v>
      </c>
      <c r="B11" s="18" t="s">
        <v>27</v>
      </c>
      <c r="C11" s="4">
        <v>95</v>
      </c>
      <c r="D11" s="2">
        <v>2.6</v>
      </c>
      <c r="E11" s="2">
        <v>2.37</v>
      </c>
      <c r="F11" s="2">
        <v>11</v>
      </c>
      <c r="G11" s="2">
        <v>86</v>
      </c>
      <c r="H11" s="2">
        <v>25.02</v>
      </c>
      <c r="I11" s="2">
        <v>25.02</v>
      </c>
    </row>
    <row r="12" spans="1:9" ht="67.5" x14ac:dyDescent="0.25">
      <c r="A12" s="1" t="s">
        <v>28</v>
      </c>
      <c r="B12" s="3" t="s">
        <v>29</v>
      </c>
      <c r="C12" s="1">
        <v>200</v>
      </c>
      <c r="D12" s="6">
        <v>8.6</v>
      </c>
      <c r="E12" s="6">
        <v>13.3</v>
      </c>
      <c r="F12" s="6">
        <v>37.299999999999997</v>
      </c>
      <c r="G12" s="7">
        <v>272.89999999999998</v>
      </c>
      <c r="H12" s="2">
        <v>22.34</v>
      </c>
      <c r="I12" s="2">
        <v>22.34</v>
      </c>
    </row>
    <row r="13" spans="1:9" ht="22.5" x14ac:dyDescent="0.25">
      <c r="A13" s="1" t="s">
        <v>26</v>
      </c>
      <c r="B13" s="3" t="s">
        <v>30</v>
      </c>
      <c r="C13" s="1">
        <v>100</v>
      </c>
      <c r="D13" s="2">
        <v>0.4</v>
      </c>
      <c r="E13" s="2">
        <v>0.4</v>
      </c>
      <c r="F13" s="2">
        <v>9.8000000000000007</v>
      </c>
      <c r="G13" s="2">
        <v>44.4</v>
      </c>
      <c r="H13" s="2">
        <v>19.2</v>
      </c>
      <c r="I13" s="2">
        <v>19.2</v>
      </c>
    </row>
    <row r="14" spans="1:9" ht="33.75" x14ac:dyDescent="0.25">
      <c r="A14" s="1" t="str">
        <f>VLOOKUP($B14,[3]выпечка!$A$5:$V$56,22,FALSE)</f>
        <v>ПР</v>
      </c>
      <c r="B14" s="3" t="s">
        <v>31</v>
      </c>
      <c r="C14" s="8">
        <v>30</v>
      </c>
      <c r="D14" s="6">
        <v>2.2999999999999998</v>
      </c>
      <c r="E14" s="6">
        <v>0.3</v>
      </c>
      <c r="F14" s="6">
        <v>0.45</v>
      </c>
      <c r="G14" s="6">
        <v>70.14</v>
      </c>
      <c r="H14" s="2">
        <v>2.58</v>
      </c>
      <c r="I14" s="2">
        <v>2.58</v>
      </c>
    </row>
    <row r="15" spans="1:9" ht="45" x14ac:dyDescent="0.25">
      <c r="A15" s="1" t="s">
        <v>10</v>
      </c>
      <c r="B15" s="3" t="s">
        <v>11</v>
      </c>
      <c r="C15" s="8">
        <v>20</v>
      </c>
      <c r="D15" s="9">
        <v>1.1200000000000001</v>
      </c>
      <c r="E15" s="9">
        <v>0.22</v>
      </c>
      <c r="F15" s="9">
        <v>0.34</v>
      </c>
      <c r="G15" s="9">
        <v>45.98</v>
      </c>
      <c r="H15" s="2">
        <v>1.84</v>
      </c>
      <c r="I15" s="2">
        <v>1.84</v>
      </c>
    </row>
    <row r="16" spans="1:9" x14ac:dyDescent="0.25">
      <c r="A16" s="1">
        <f>VLOOKUP($B16,[3]напитки!$A$5:$V$38,22,FALSE)</f>
        <v>360</v>
      </c>
      <c r="B16" s="3" t="s">
        <v>32</v>
      </c>
      <c r="C16" s="1">
        <f>VLOOKUP($B16,[3]напитки!$A$5:$V$38,2,FALSE)</f>
        <v>200</v>
      </c>
      <c r="D16" s="2">
        <f>VLOOKUP($B16,[3]напитки!$A$5:$V$38,5,FALSE)</f>
        <v>0.104</v>
      </c>
      <c r="E16" s="2">
        <f>VLOOKUP($B16,[3]напитки!$A$5:$V$38,6,FALSE)</f>
        <v>7.1999999999999995E-2</v>
      </c>
      <c r="F16" s="2">
        <f>VLOOKUP($B16,[3]напитки!$A$5:$V$38,7,FALSE)</f>
        <v>29.833999999999996</v>
      </c>
      <c r="G16" s="2">
        <f>VLOOKUP($B16,[3]напитки!$A$5:$V$38,8,FALSE)</f>
        <v>0</v>
      </c>
      <c r="H16" s="2"/>
      <c r="I16" s="2"/>
    </row>
    <row r="17" spans="1:9" ht="33.75" x14ac:dyDescent="0.25">
      <c r="A17" s="5" t="s">
        <v>33</v>
      </c>
      <c r="B17" s="3" t="s">
        <v>34</v>
      </c>
      <c r="C17" s="8">
        <v>200</v>
      </c>
      <c r="D17" s="6">
        <v>1.6</v>
      </c>
      <c r="E17" s="6">
        <v>1.1000000000000001</v>
      </c>
      <c r="F17" s="6">
        <v>8.6999999999999993</v>
      </c>
      <c r="G17" s="7">
        <v>50.9</v>
      </c>
      <c r="H17" s="2">
        <v>17.22</v>
      </c>
      <c r="I17" s="2">
        <v>22.08</v>
      </c>
    </row>
    <row r="18" spans="1:9" x14ac:dyDescent="0.25">
      <c r="A18" s="1"/>
      <c r="B18" s="10"/>
      <c r="C18" s="1">
        <f>SUM(C12:C17)</f>
        <v>750</v>
      </c>
      <c r="D18" s="11"/>
      <c r="E18" s="11"/>
      <c r="F18" s="11"/>
      <c r="G18" s="11"/>
      <c r="H18" s="2"/>
      <c r="I18" s="2"/>
    </row>
    <row r="19" spans="1:9" x14ac:dyDescent="0.25">
      <c r="A19" s="1"/>
      <c r="B19" s="12" t="s">
        <v>12</v>
      </c>
      <c r="C19" s="2">
        <f>C17+C15+C14+C13+C12+C11+C9+C10</f>
        <v>665</v>
      </c>
      <c r="D19" s="2">
        <f>D17+D15+D14+D13+D12+D11+D10+D9</f>
        <v>18.07</v>
      </c>
      <c r="E19" s="2">
        <f t="shared" ref="E19:I19" si="0">E17+E15+E14+E13+E12+E11+E10+E9</f>
        <v>17.71</v>
      </c>
      <c r="F19" s="2">
        <f t="shared" si="0"/>
        <v>71.39</v>
      </c>
      <c r="G19" s="2">
        <f t="shared" si="0"/>
        <v>591.65</v>
      </c>
      <c r="H19" s="2">
        <f t="shared" si="0"/>
        <v>102</v>
      </c>
      <c r="I19" s="2">
        <f t="shared" si="0"/>
        <v>106.86</v>
      </c>
    </row>
    <row r="20" spans="1:9" x14ac:dyDescent="0.25">
      <c r="A20" s="1"/>
      <c r="B20" s="15" t="s">
        <v>13</v>
      </c>
      <c r="C20" s="1"/>
      <c r="D20" s="1"/>
      <c r="E20" s="1"/>
      <c r="F20" s="1"/>
      <c r="G20" s="1"/>
      <c r="H20" s="1"/>
      <c r="I20" s="1"/>
    </row>
    <row r="21" spans="1:9" x14ac:dyDescent="0.25">
      <c r="A21" s="1" t="str">
        <f>VLOOKUP($B21,[1]Напитки!$A$5:$V$34,22,FALSE)</f>
        <v>ПР</v>
      </c>
      <c r="B21" s="3" t="s">
        <v>14</v>
      </c>
      <c r="C21" s="1">
        <f>VLOOKUP($B21,[1]Напитки!$A$5:$Q$34,2,FALSE)</f>
        <v>200</v>
      </c>
      <c r="D21" s="2">
        <f>VLOOKUP($B21,[1]Напитки!$A$5:$Q$34,5,FALSE)</f>
        <v>5.8</v>
      </c>
      <c r="E21" s="2">
        <f>VLOOKUP($B21,[1]Напитки!$A$5:$Q$34,6,FALSE)</f>
        <v>5</v>
      </c>
      <c r="F21" s="2">
        <f>VLOOKUP($B21,[1]Напитки!$A$5:$Q$34,7,FALSE)</f>
        <v>9.6</v>
      </c>
      <c r="G21" s="2">
        <f>VLOOKUP($B21,[1]Напитки!$A$5:$Q$34,8,FALSE)</f>
        <v>107</v>
      </c>
      <c r="H21" s="2"/>
      <c r="I21" s="2">
        <v>13.8</v>
      </c>
    </row>
    <row r="22" spans="1:9" x14ac:dyDescent="0.25">
      <c r="A22" s="1"/>
      <c r="B22" s="12" t="s">
        <v>12</v>
      </c>
      <c r="C22" s="1">
        <f t="shared" ref="C22:G22" si="1">SUM(C21)</f>
        <v>200</v>
      </c>
      <c r="D22" s="11">
        <f t="shared" si="1"/>
        <v>5.8</v>
      </c>
      <c r="E22" s="11">
        <f t="shared" si="1"/>
        <v>5</v>
      </c>
      <c r="F22" s="11">
        <f t="shared" si="1"/>
        <v>9.6</v>
      </c>
      <c r="G22" s="11">
        <f t="shared" si="1"/>
        <v>107</v>
      </c>
      <c r="H22" s="11"/>
      <c r="I22" s="11">
        <v>13.8</v>
      </c>
    </row>
    <row r="23" spans="1:9" x14ac:dyDescent="0.25">
      <c r="A23" s="1"/>
      <c r="B23" s="15" t="s">
        <v>15</v>
      </c>
      <c r="C23" s="1"/>
      <c r="D23" s="2"/>
      <c r="E23" s="2"/>
      <c r="F23" s="2"/>
      <c r="G23" s="2"/>
      <c r="H23" s="2"/>
      <c r="I23" s="2"/>
    </row>
    <row r="24" spans="1:9" x14ac:dyDescent="0.25">
      <c r="A24" s="1"/>
      <c r="B24" s="3"/>
      <c r="C24" s="1"/>
      <c r="D24" s="2"/>
      <c r="E24" s="2"/>
      <c r="F24" s="2"/>
      <c r="G24" s="2"/>
      <c r="H24" s="2"/>
      <c r="I24" s="2"/>
    </row>
    <row r="25" spans="1:9" x14ac:dyDescent="0.25">
      <c r="A25" s="1"/>
      <c r="B25" s="3"/>
      <c r="C25" s="1"/>
      <c r="D25" s="2"/>
      <c r="E25" s="2"/>
      <c r="F25" s="2"/>
      <c r="G25" s="2"/>
      <c r="H25" s="2"/>
      <c r="I25" s="2"/>
    </row>
    <row r="26" spans="1:9" ht="22.5" x14ac:dyDescent="0.25">
      <c r="A26" s="1" t="s">
        <v>35</v>
      </c>
      <c r="B26" s="3" t="s">
        <v>36</v>
      </c>
      <c r="C26" s="1">
        <v>60</v>
      </c>
      <c r="D26" s="2">
        <v>0.8</v>
      </c>
      <c r="E26" s="2">
        <v>5.3</v>
      </c>
      <c r="F26" s="2">
        <v>5.9</v>
      </c>
      <c r="G26" s="2">
        <v>74.7</v>
      </c>
      <c r="H26" s="2">
        <v>7.35</v>
      </c>
      <c r="I26" s="2">
        <v>21.9</v>
      </c>
    </row>
    <row r="27" spans="1:9" x14ac:dyDescent="0.25">
      <c r="A27" s="1">
        <v>88</v>
      </c>
      <c r="B27" s="13" t="s">
        <v>37</v>
      </c>
      <c r="C27" s="1">
        <v>250</v>
      </c>
      <c r="D27" s="6">
        <v>1.77</v>
      </c>
      <c r="E27" s="6">
        <v>4.95</v>
      </c>
      <c r="F27" s="6">
        <v>17.899999999999999</v>
      </c>
      <c r="G27" s="6">
        <v>129.75</v>
      </c>
      <c r="H27" s="2">
        <v>9.43</v>
      </c>
      <c r="I27" s="2">
        <v>9.43</v>
      </c>
    </row>
    <row r="28" spans="1:9" x14ac:dyDescent="0.25">
      <c r="A28" s="1"/>
      <c r="B28" s="3"/>
      <c r="C28" s="1"/>
      <c r="D28" s="2"/>
      <c r="E28" s="2"/>
      <c r="F28" s="2"/>
      <c r="G28" s="2"/>
      <c r="H28" s="2"/>
      <c r="I28" s="2"/>
    </row>
    <row r="29" spans="1:9" ht="15.75" thickBot="1" x14ac:dyDescent="0.3">
      <c r="A29" s="1" t="s">
        <v>38</v>
      </c>
      <c r="B29" s="13" t="s">
        <v>39</v>
      </c>
      <c r="C29" s="1">
        <v>100</v>
      </c>
      <c r="D29" s="6">
        <v>6.96</v>
      </c>
      <c r="E29" s="6">
        <v>8.01</v>
      </c>
      <c r="F29" s="6">
        <v>21.61</v>
      </c>
      <c r="G29" s="6">
        <v>283</v>
      </c>
      <c r="H29" s="1">
        <v>56.97</v>
      </c>
      <c r="I29" s="1">
        <v>56.97</v>
      </c>
    </row>
    <row r="30" spans="1:9" ht="57" thickBot="1" x14ac:dyDescent="0.3">
      <c r="A30" s="1" t="s">
        <v>40</v>
      </c>
      <c r="B30" s="3" t="s">
        <v>41</v>
      </c>
      <c r="C30" s="1">
        <v>150</v>
      </c>
      <c r="D30" s="25">
        <v>8.3000000000000007</v>
      </c>
      <c r="E30" s="26">
        <v>6.3</v>
      </c>
      <c r="F30" s="26">
        <v>36</v>
      </c>
      <c r="G30" s="26">
        <v>233.7</v>
      </c>
      <c r="H30" s="2">
        <v>19.34</v>
      </c>
      <c r="I30" s="2">
        <v>19.34</v>
      </c>
    </row>
    <row r="31" spans="1:9" ht="45.75" thickTop="1" x14ac:dyDescent="0.25">
      <c r="A31" s="1" t="str">
        <f>VLOOKUP($B31,[1]Выпека!$A$5:$V$56,22,FALSE)</f>
        <v>ПР</v>
      </c>
      <c r="B31" s="3" t="s">
        <v>11</v>
      </c>
      <c r="C31" s="8">
        <v>20</v>
      </c>
      <c r="D31" s="9">
        <v>1.1200000000000001</v>
      </c>
      <c r="E31" s="9">
        <v>0.22</v>
      </c>
      <c r="F31" s="9">
        <v>0.34</v>
      </c>
      <c r="G31" s="9">
        <v>45.98</v>
      </c>
      <c r="H31" s="2">
        <v>1.84</v>
      </c>
      <c r="I31" s="2">
        <v>1.84</v>
      </c>
    </row>
    <row r="32" spans="1:9" ht="33.75" x14ac:dyDescent="0.25">
      <c r="A32" s="1" t="str">
        <f>VLOOKUP($B32,[1]Выпека!$A$5:$V$56,22,FALSE)</f>
        <v>ПР</v>
      </c>
      <c r="B32" s="3" t="s">
        <v>18</v>
      </c>
      <c r="C32" s="8">
        <v>50</v>
      </c>
      <c r="D32" s="17">
        <v>3.83</v>
      </c>
      <c r="E32" s="17">
        <v>0.5</v>
      </c>
      <c r="F32" s="17">
        <v>0.75</v>
      </c>
      <c r="G32" s="17">
        <v>116.9</v>
      </c>
      <c r="H32" s="2">
        <v>4.3</v>
      </c>
      <c r="I32" s="2">
        <v>4.3</v>
      </c>
    </row>
    <row r="33" spans="1:9" ht="22.5" x14ac:dyDescent="0.25">
      <c r="A33" s="1" t="s">
        <v>17</v>
      </c>
      <c r="B33" s="3" t="s">
        <v>42</v>
      </c>
      <c r="C33" s="8">
        <v>200</v>
      </c>
      <c r="D33" s="6">
        <v>0.2</v>
      </c>
      <c r="E33" s="6">
        <v>0</v>
      </c>
      <c r="F33" s="6">
        <v>6.5</v>
      </c>
      <c r="G33" s="6">
        <v>26.8</v>
      </c>
      <c r="H33" s="2">
        <v>2.77</v>
      </c>
      <c r="I33" s="2">
        <v>2.77</v>
      </c>
    </row>
    <row r="34" spans="1:9" x14ac:dyDescent="0.25">
      <c r="A34" s="1"/>
      <c r="B34" s="12" t="s">
        <v>12</v>
      </c>
      <c r="C34" s="15">
        <f t="shared" ref="C34:I34" si="2">C33+C32+C31+C30+C29+C27+C26</f>
        <v>830</v>
      </c>
      <c r="D34" s="15">
        <f t="shared" si="2"/>
        <v>22.98</v>
      </c>
      <c r="E34" s="15">
        <f t="shared" si="2"/>
        <v>25.28</v>
      </c>
      <c r="F34" s="15">
        <f t="shared" si="2"/>
        <v>89</v>
      </c>
      <c r="G34" s="15">
        <f t="shared" si="2"/>
        <v>910.83</v>
      </c>
      <c r="H34" s="11">
        <f>H33+H32+H31+H30+H29+H27+H26</f>
        <v>102</v>
      </c>
      <c r="I34" s="11">
        <f t="shared" si="2"/>
        <v>116.55000000000001</v>
      </c>
    </row>
    <row r="35" spans="1:9" x14ac:dyDescent="0.25">
      <c r="A35" s="1"/>
      <c r="B35" s="15"/>
      <c r="C35" s="1"/>
      <c r="D35" s="2"/>
      <c r="E35" s="2"/>
      <c r="F35" s="2"/>
      <c r="G35" s="2"/>
      <c r="H35" s="2"/>
      <c r="I35" s="2"/>
    </row>
    <row r="36" spans="1:9" x14ac:dyDescent="0.25">
      <c r="A36" s="1"/>
      <c r="B36" s="10" t="s">
        <v>16</v>
      </c>
      <c r="C36" s="1"/>
      <c r="D36" s="1"/>
      <c r="E36" s="1"/>
      <c r="F36" s="1"/>
      <c r="G36" s="1"/>
      <c r="H36" s="2"/>
      <c r="I36" s="2"/>
    </row>
    <row r="37" spans="1:9" ht="33.75" x14ac:dyDescent="0.25">
      <c r="A37" s="5">
        <f>VLOOKUP($B37, [2]выпечка!$A$1:$R$52, 17, FALSE)</f>
        <v>424</v>
      </c>
      <c r="B37" s="3" t="s">
        <v>43</v>
      </c>
      <c r="C37" s="8">
        <v>100</v>
      </c>
      <c r="D37" s="9">
        <v>3.12</v>
      </c>
      <c r="E37" s="9">
        <v>5.22</v>
      </c>
      <c r="F37" s="9">
        <v>10.34</v>
      </c>
      <c r="G37" s="9">
        <v>15.98</v>
      </c>
      <c r="H37" s="2"/>
      <c r="I37" s="2">
        <v>14.98</v>
      </c>
    </row>
    <row r="38" spans="1:9" ht="33.75" x14ac:dyDescent="0.25">
      <c r="A38" s="5" t="s">
        <v>10</v>
      </c>
      <c r="B38" s="3" t="s">
        <v>44</v>
      </c>
      <c r="C38" s="8">
        <v>200</v>
      </c>
      <c r="D38" s="6">
        <v>0.4</v>
      </c>
      <c r="E38" s="6">
        <v>0.1</v>
      </c>
      <c r="F38" s="6">
        <v>18.399999999999999</v>
      </c>
      <c r="G38" s="7">
        <v>75.8</v>
      </c>
      <c r="H38" s="11"/>
      <c r="I38" s="2">
        <v>25</v>
      </c>
    </row>
    <row r="39" spans="1:9" x14ac:dyDescent="0.25">
      <c r="A39" s="1"/>
      <c r="B39" s="10" t="s">
        <v>12</v>
      </c>
      <c r="C39" s="27">
        <f>C38+C37</f>
        <v>300</v>
      </c>
      <c r="D39" s="27">
        <f t="shared" ref="D39:G39" si="3">D38+D37</f>
        <v>3.52</v>
      </c>
      <c r="E39" s="27">
        <f t="shared" si="3"/>
        <v>5.3199999999999994</v>
      </c>
      <c r="F39" s="27">
        <f t="shared" si="3"/>
        <v>28.74</v>
      </c>
      <c r="G39" s="27">
        <f t="shared" si="3"/>
        <v>91.78</v>
      </c>
      <c r="H39" s="2"/>
      <c r="I39" s="11">
        <f>SUM(I37:I38)</f>
        <v>39.980000000000004</v>
      </c>
    </row>
    <row r="40" spans="1:9" x14ac:dyDescent="0.25">
      <c r="A40" s="1"/>
      <c r="B40" s="10"/>
      <c r="C40" s="1"/>
      <c r="D40" s="11"/>
      <c r="E40" s="11"/>
      <c r="F40" s="11"/>
      <c r="G40" s="11"/>
      <c r="H40" s="2"/>
      <c r="I40" s="2"/>
    </row>
    <row r="41" spans="1:9" x14ac:dyDescent="0.25">
      <c r="A41" s="1"/>
      <c r="B41" s="3"/>
      <c r="C41" s="1"/>
      <c r="D41" s="1"/>
      <c r="E41" s="1"/>
      <c r="F41" s="1"/>
      <c r="G41" s="1"/>
      <c r="H41" s="2"/>
      <c r="I41" s="2"/>
    </row>
    <row r="42" spans="1:9" x14ac:dyDescent="0.25">
      <c r="A42" s="1"/>
      <c r="B42" s="3"/>
      <c r="C42" s="1"/>
      <c r="D42" s="2"/>
      <c r="E42" s="2"/>
      <c r="F42" s="2"/>
      <c r="G42" s="2"/>
      <c r="H42" s="2"/>
      <c r="I42" s="2"/>
    </row>
    <row r="43" spans="1:9" x14ac:dyDescent="0.25">
      <c r="A43" s="1"/>
      <c r="B43" s="3"/>
      <c r="C43" s="1"/>
      <c r="D43" s="2"/>
      <c r="E43" s="2"/>
      <c r="F43" s="2"/>
      <c r="G43" s="2"/>
      <c r="H43" s="1"/>
      <c r="I43" s="2"/>
    </row>
    <row r="44" spans="1:9" x14ac:dyDescent="0.25">
      <c r="A44" s="1"/>
      <c r="B44" s="12"/>
      <c r="C44" s="1"/>
      <c r="D44" s="11"/>
      <c r="E44" s="11"/>
      <c r="F44" s="11"/>
      <c r="G44" s="11"/>
      <c r="H44" s="2"/>
      <c r="I44" s="11"/>
    </row>
    <row r="45" spans="1:9" x14ac:dyDescent="0.25">
      <c r="A45" s="1"/>
      <c r="B45" s="12" t="s">
        <v>20</v>
      </c>
      <c r="C45" s="1"/>
      <c r="D45" s="11">
        <f>D34+D19+D39</f>
        <v>44.57</v>
      </c>
      <c r="E45" s="11">
        <f t="shared" ref="E45:G45" si="4">E34+E19+E39</f>
        <v>48.31</v>
      </c>
      <c r="F45" s="11">
        <f t="shared" si="4"/>
        <v>189.13</v>
      </c>
      <c r="G45" s="11">
        <f t="shared" si="4"/>
        <v>1594.26</v>
      </c>
      <c r="H45" s="2"/>
      <c r="I45" s="11"/>
    </row>
    <row r="46" spans="1:9" x14ac:dyDescent="0.25">
      <c r="A46" s="1"/>
      <c r="B46" s="10"/>
      <c r="C46" s="1"/>
      <c r="D46" s="11"/>
      <c r="E46" s="11"/>
      <c r="F46" s="11"/>
      <c r="G46" s="11"/>
      <c r="H46" s="11"/>
      <c r="I46" s="11"/>
    </row>
    <row r="47" spans="1:9" x14ac:dyDescent="0.25">
      <c r="A47" s="1"/>
      <c r="B47" s="14"/>
      <c r="C47" s="1"/>
      <c r="D47" s="2"/>
      <c r="E47" s="2"/>
      <c r="F47" s="2"/>
      <c r="G47" s="2"/>
      <c r="H47" s="2"/>
      <c r="I47" s="2"/>
    </row>
    <row r="48" spans="1:9" x14ac:dyDescent="0.25">
      <c r="A48" s="1"/>
      <c r="B48" s="3"/>
      <c r="C48" s="1"/>
      <c r="D48" s="1"/>
      <c r="E48" s="1"/>
      <c r="F48" s="1"/>
      <c r="G48" s="1"/>
      <c r="H48" s="2"/>
      <c r="I48" s="2"/>
    </row>
    <row r="49" spans="1:9" x14ac:dyDescent="0.25">
      <c r="A49" s="1"/>
      <c r="B49" s="12"/>
      <c r="C49" s="1"/>
      <c r="D49" s="11"/>
      <c r="E49" s="11"/>
      <c r="F49" s="11"/>
      <c r="G49" s="11"/>
      <c r="H49" s="11"/>
      <c r="I49" s="11"/>
    </row>
    <row r="50" spans="1:9" x14ac:dyDescent="0.25">
      <c r="A50" s="1"/>
      <c r="B50" s="12"/>
      <c r="C50" s="1"/>
      <c r="D50" s="11"/>
      <c r="E50" s="11"/>
      <c r="F50" s="11"/>
      <c r="G50" s="11"/>
      <c r="H50" s="11"/>
      <c r="I50" s="11"/>
    </row>
    <row r="51" spans="1:9" x14ac:dyDescent="0.25">
      <c r="A51" s="1"/>
      <c r="B51" s="3"/>
      <c r="C51" s="1"/>
      <c r="D51" s="1"/>
      <c r="E51" s="1"/>
      <c r="F51" s="1"/>
      <c r="G51" s="1"/>
      <c r="H51" s="2"/>
      <c r="I51" s="2"/>
    </row>
    <row r="52" spans="1:9" x14ac:dyDescent="0.25">
      <c r="A52" s="1"/>
      <c r="B52" s="3"/>
      <c r="C52" s="1"/>
      <c r="D52" s="1"/>
      <c r="E52" s="1"/>
      <c r="F52" s="1"/>
      <c r="G52" s="1"/>
      <c r="H52" s="2"/>
      <c r="I52" s="2"/>
    </row>
    <row r="53" spans="1:9" x14ac:dyDescent="0.25">
      <c r="A53" s="1"/>
      <c r="B53" s="3"/>
      <c r="C53" s="1"/>
      <c r="D53" s="11"/>
      <c r="E53" s="11"/>
      <c r="F53" s="11"/>
      <c r="G53" s="11"/>
      <c r="H53" s="11"/>
      <c r="I53" s="11"/>
    </row>
  </sheetData>
  <mergeCells count="11">
    <mergeCell ref="A1:I1"/>
    <mergeCell ref="A2:I2"/>
    <mergeCell ref="A3:I3"/>
    <mergeCell ref="A4:I4"/>
    <mergeCell ref="A5:A6"/>
    <mergeCell ref="B5:B6"/>
    <mergeCell ref="C5:C6"/>
    <mergeCell ref="D5:F5"/>
    <mergeCell ref="G5:G6"/>
    <mergeCell ref="H5:H6"/>
    <mergeCell ref="I5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2024-09-09T07:58:58Z</dcterms:created>
  <dcterms:modified xsi:type="dcterms:W3CDTF">2024-10-16T06:56:05Z</dcterms:modified>
</cp:coreProperties>
</file>