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7373EC44-EA66-41B1-9C91-21C57358552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G44" i="1" s="1"/>
  <c r="F33" i="1"/>
  <c r="F44" i="1" s="1"/>
  <c r="E33" i="1"/>
  <c r="E44" i="1" s="1"/>
  <c r="D33" i="1"/>
  <c r="D44" i="1" s="1"/>
  <c r="C33" i="1"/>
  <c r="A30" i="1"/>
  <c r="I21" i="1"/>
  <c r="D21" i="1"/>
  <c r="C21" i="1"/>
  <c r="G20" i="1"/>
  <c r="G21" i="1" s="1"/>
  <c r="F20" i="1"/>
  <c r="F21" i="1" s="1"/>
  <c r="E20" i="1"/>
  <c r="E21" i="1" s="1"/>
  <c r="D20" i="1"/>
  <c r="C20" i="1"/>
  <c r="A2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<sst xmlns="http://schemas.openxmlformats.org/spreadsheetml/2006/main" count="51" uniqueCount="43">
  <si>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</si>
  <si>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</si>
  <si>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</si>
  <si>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</si>
  <si>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</si>
  <si>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</si>
  <si>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</si>
  <si>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</si>
  <si>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</si>
  <si>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</si>
  <si>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</si>
  <si>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</si>
  <si>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</si>
  <si>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</si>
  <si>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2гн</t>
  </si>
  <si>
    <t>Итого за день</t>
  </si>
  <si>
    <t>Полдник</t>
  </si>
  <si>
    <t>(начальная с 7 до 11 лет)</t>
  </si>
  <si>
    <t xml:space="preserve">ХЛЕБ ПШЕНИЧНЫЙ </t>
  </si>
  <si>
    <t>ХЛЕБ РЖАНО ПШЕНИЧНЫЙ</t>
  </si>
  <si>
    <t>Горячий обед</t>
  </si>
  <si>
    <t>питание детей</t>
  </si>
  <si>
    <t>ПР</t>
  </si>
  <si>
    <t>ЧАЙ С САХАРОМ</t>
  </si>
  <si>
    <t>24 сентября 2024г</t>
  </si>
  <si>
    <t>цена с меньшей наценкой для учащихся</t>
  </si>
  <si>
    <t>Цена с 70% нценкой</t>
  </si>
  <si>
    <t>ГОРОХ ЗЕЛЕНЫЙ КОНСЕРВИРОВАННЫЙ</t>
  </si>
  <si>
    <t>6г</t>
  </si>
  <si>
    <t>РИС ОТВАРНОЙ</t>
  </si>
  <si>
    <t>294-2011</t>
  </si>
  <si>
    <t>КОТЛЕТА из   КУРИЦЫ с соусом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</si>
  <si>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</si>
  <si>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</si>
  <si>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</si>
  <si>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</si>
  <si>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</si>
  <si>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</si>
  <si>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</si>
  <si>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54-4гн 2020</t>
  </si>
  <si>
    <t>КОМПОТ ИЗ ИЗЮМА</t>
  </si>
  <si>
    <t>КОРЖИКИ МОЛОЧНЫЕ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</si>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</sst>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3-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44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24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21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7" t="s">
        <v>5</v>
      </c>
      <c r="H5" s="27" t="s">
        <v>25</v>
      </c>
      <c r="I5" s="27" t="s">
        <v>26</v>
      </c>
    </row>
    <row r="6" spans="1:9" ht="45" x14ac:dyDescent="0.25">
      <c r="A6" s="25"/>
      <c r="B6" s="25"/>
      <c r="C6" s="26"/>
      <c r="D6" s="17" t="s">
        <v>6</v>
      </c>
      <c r="E6" s="17" t="s">
        <v>7</v>
      </c>
      <c r="F6" s="17" t="s">
        <v>8</v>
      </c>
      <c r="G6" s="27"/>
      <c r="H6" s="27"/>
      <c r="I6" s="2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22</v>
      </c>
      <c r="B9" s="3" t="s">
        <v>27</v>
      </c>
      <c r="C9" s="4">
        <v>60</v>
      </c>
      <c r="D9" s="2">
        <v>1.17</v>
      </c>
      <c r="E9" s="2">
        <v>0.1</v>
      </c>
      <c r="F9" s="2">
        <v>3.5</v>
      </c>
      <c r="G9" s="2">
        <v>22.1</v>
      </c>
      <c r="H9" s="2"/>
      <c r="I9" s="2">
        <v>23.96</v>
      </c>
    </row>
    <row r="10" spans="1:9" ht="33.75" x14ac:dyDescent="0.25">
      <c r="A10" s="1" t="s">
        <v>28</v>
      </c>
      <c r="B10" s="3" t="s">
        <v>29</v>
      </c>
      <c r="C10" s="4">
        <v>150</v>
      </c>
      <c r="D10" s="2">
        <v>3.7</v>
      </c>
      <c r="E10" s="2">
        <v>4.8</v>
      </c>
      <c r="F10" s="2">
        <v>36.5</v>
      </c>
      <c r="G10" s="2">
        <v>203.5</v>
      </c>
      <c r="H10" s="2"/>
      <c r="I10" s="2">
        <v>16.93</v>
      </c>
    </row>
    <row r="11" spans="1:9" x14ac:dyDescent="0.25">
      <c r="A11" s="5"/>
      <c r="B11" s="18"/>
      <c r="C11" s="4"/>
      <c r="D11" s="2"/>
      <c r="E11" s="2"/>
      <c r="F11" s="2"/>
      <c r="G11" s="2"/>
      <c r="H11" s="2"/>
      <c r="I11" s="2">
        <v>9.52</v>
      </c>
    </row>
    <row r="12" spans="1:9" ht="45" x14ac:dyDescent="0.25">
      <c r="A12" s="1" t="s">
        <v>30</v>
      </c>
      <c r="B12" s="3" t="s">
        <v>31</v>
      </c>
      <c r="C12" s="1">
        <v>100</v>
      </c>
      <c r="D12" s="6">
        <v>8.7200000000000006</v>
      </c>
      <c r="E12" s="6">
        <v>12.38</v>
      </c>
      <c r="F12" s="6">
        <v>18.14</v>
      </c>
      <c r="G12" s="7">
        <v>163</v>
      </c>
      <c r="H12" s="2"/>
      <c r="I12" s="2">
        <v>53.89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18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2.58</v>
      </c>
    </row>
    <row r="15" spans="1:9" ht="45" x14ac:dyDescent="0.25">
      <c r="A15" s="1" t="s">
        <v>22</v>
      </c>
      <c r="B15" s="3" t="s">
        <v>19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/>
      <c r="I15" s="2">
        <v>1.84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5" t="s">
        <v>14</v>
      </c>
      <c r="B17" s="3" t="s">
        <v>23</v>
      </c>
      <c r="C17" s="8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7">
        <v>26.8</v>
      </c>
      <c r="H17" s="2"/>
      <c r="I17" s="2">
        <v>2.8</v>
      </c>
    </row>
    <row r="18" spans="1:9" x14ac:dyDescent="0.25">
      <c r="A18" s="1"/>
      <c r="B18" s="10" t="s">
        <v>11</v>
      </c>
      <c r="C18" s="1">
        <f>SUM(C9:C17)</f>
        <v>560</v>
      </c>
      <c r="D18" s="11">
        <f>SUM(D9:D17)</f>
        <v>17.21</v>
      </c>
      <c r="E18" s="11">
        <f>SUM(E9:E17)</f>
        <v>17.8</v>
      </c>
      <c r="F18" s="11">
        <f>SUM(F9:F17)</f>
        <v>65.330000000000013</v>
      </c>
      <c r="G18" s="11">
        <f>SUM(G9:G17)</f>
        <v>531.52</v>
      </c>
      <c r="H18" s="2"/>
      <c r="I18" s="2">
        <f>I17+I15+I14+I12+I10+I9</f>
        <v>102</v>
      </c>
    </row>
    <row r="19" spans="1:9" x14ac:dyDescent="0.25">
      <c r="A19" s="1"/>
      <c r="B19" s="12" t="s">
        <v>12</v>
      </c>
      <c r="C19" s="2"/>
      <c r="D19" s="2"/>
      <c r="E19" s="2"/>
      <c r="F19" s="2"/>
      <c r="G19" s="2"/>
      <c r="H19" s="2"/>
      <c r="I19" s="2"/>
    </row>
    <row r="20" spans="1:9" x14ac:dyDescent="0.25">
      <c r="A20" s="1" t="str">
        <f>VLOOKUP($B20,[1]Напитки!$A$5:$V$34,22,FALSE)</f>
        <v>ПР</v>
      </c>
      <c r="B20" s="16" t="s">
        <v>13</v>
      </c>
      <c r="C20" s="1">
        <f>VLOOKUP($B20,[1]Напитки!$A$5:$Q$34,2,FALSE)</f>
        <v>200</v>
      </c>
      <c r="D20" s="1">
        <f>VLOOKUP($B20,[1]Напитки!$A$5:$Q$34,5,FALSE)</f>
        <v>5.8</v>
      </c>
      <c r="E20" s="1">
        <f>VLOOKUP($B20,[1]Напитки!$A$5:$Q$34,6,FALSE)</f>
        <v>5</v>
      </c>
      <c r="F20" s="1">
        <f>VLOOKUP($B20,[1]Напитки!$A$5:$Q$34,7,FALSE)</f>
        <v>9.6</v>
      </c>
      <c r="G20" s="1">
        <f>VLOOKUP($B20,[1]Напитки!$A$5:$Q$34,8,FALSE)</f>
        <v>107</v>
      </c>
      <c r="H20" s="1"/>
      <c r="I20" s="1">
        <v>13.8</v>
      </c>
    </row>
    <row r="21" spans="1:9" x14ac:dyDescent="0.25">
      <c r="A21" s="1"/>
      <c r="B21" s="3" t="s">
        <v>11</v>
      </c>
      <c r="C21" s="1">
        <f t="shared" ref="C21:I21" si="0">SUM(C20)</f>
        <v>200</v>
      </c>
      <c r="D21" s="2">
        <f t="shared" si="0"/>
        <v>5.8</v>
      </c>
      <c r="E21" s="2">
        <f t="shared" si="0"/>
        <v>5</v>
      </c>
      <c r="F21" s="2">
        <f t="shared" si="0"/>
        <v>9.6</v>
      </c>
      <c r="G21" s="2">
        <f t="shared" si="0"/>
        <v>107</v>
      </c>
      <c r="H21" s="2"/>
      <c r="I21" s="2">
        <f t="shared" si="0"/>
        <v>13.8</v>
      </c>
    </row>
    <row r="22" spans="1:9" x14ac:dyDescent="0.25">
      <c r="A22" s="1"/>
      <c r="B22" s="12"/>
      <c r="C22" s="1"/>
      <c r="D22" s="11"/>
      <c r="E22" s="11"/>
      <c r="F22" s="11"/>
      <c r="G22" s="11"/>
      <c r="H22" s="11"/>
      <c r="I22" s="11"/>
    </row>
    <row r="23" spans="1:9" x14ac:dyDescent="0.25">
      <c r="A23" s="1"/>
      <c r="B23" s="16" t="s">
        <v>20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78.75" x14ac:dyDescent="0.25">
      <c r="A25" s="1" t="s">
        <v>32</v>
      </c>
      <c r="B25" s="3" t="s">
        <v>33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>
        <v>5.96</v>
      </c>
      <c r="I25" s="2">
        <v>5.96</v>
      </c>
    </row>
    <row r="26" spans="1:9" ht="78.75" x14ac:dyDescent="0.25">
      <c r="A26" s="1" t="s">
        <v>34</v>
      </c>
      <c r="B26" s="3" t="s">
        <v>35</v>
      </c>
      <c r="C26" s="1">
        <v>250</v>
      </c>
      <c r="D26" s="2">
        <v>2.69</v>
      </c>
      <c r="E26" s="2">
        <v>2.84</v>
      </c>
      <c r="F26" s="2">
        <v>17.46</v>
      </c>
      <c r="G26" s="2">
        <v>118.25</v>
      </c>
      <c r="H26" s="2">
        <v>11.96</v>
      </c>
      <c r="I26" s="2">
        <v>11.96</v>
      </c>
    </row>
    <row r="27" spans="1:9" x14ac:dyDescent="0.25">
      <c r="A27" s="1" t="s">
        <v>36</v>
      </c>
      <c r="B27" s="13" t="s">
        <v>37</v>
      </c>
      <c r="C27" s="1">
        <v>150</v>
      </c>
      <c r="D27" s="6">
        <v>3.2</v>
      </c>
      <c r="E27" s="6">
        <v>5.2</v>
      </c>
      <c r="F27" s="6">
        <v>19.8</v>
      </c>
      <c r="G27" s="6">
        <v>139.4</v>
      </c>
      <c r="H27" s="2">
        <v>23.13</v>
      </c>
      <c r="I27" s="2">
        <v>23.13</v>
      </c>
    </row>
    <row r="28" spans="1:9" ht="78.75" x14ac:dyDescent="0.25">
      <c r="A28" s="1">
        <v>229</v>
      </c>
      <c r="B28" s="3" t="s">
        <v>38</v>
      </c>
      <c r="C28" s="1">
        <v>100</v>
      </c>
      <c r="D28" s="2">
        <v>12.9</v>
      </c>
      <c r="E28" s="2">
        <v>9.4</v>
      </c>
      <c r="F28" s="2">
        <v>30.73</v>
      </c>
      <c r="G28" s="2">
        <v>158.1</v>
      </c>
      <c r="H28" s="2">
        <v>47.72</v>
      </c>
      <c r="I28" s="2">
        <v>47.72</v>
      </c>
    </row>
    <row r="29" spans="1:9" ht="15.75" thickBot="1" x14ac:dyDescent="0.3">
      <c r="A29" s="1"/>
      <c r="B29" s="13"/>
      <c r="C29" s="1"/>
      <c r="D29" s="6"/>
      <c r="E29" s="6"/>
      <c r="F29" s="6"/>
      <c r="G29" s="6"/>
      <c r="H29" s="1"/>
      <c r="I29" s="1"/>
    </row>
    <row r="30" spans="1:9" ht="34.5" thickBot="1" x14ac:dyDescent="0.3">
      <c r="A30" s="1" t="str">
        <f>VLOOKUP($B31,[1]Выпека!$A$5:$V$56,22,FALSE)</f>
        <v>ПР</v>
      </c>
      <c r="B30" s="3" t="s">
        <v>18</v>
      </c>
      <c r="C30" s="1">
        <v>20</v>
      </c>
      <c r="D30" s="19">
        <v>1.1200000000000001</v>
      </c>
      <c r="E30" s="20">
        <v>0.22</v>
      </c>
      <c r="F30" s="20">
        <v>0.34</v>
      </c>
      <c r="G30" s="20">
        <v>45.98</v>
      </c>
      <c r="H30" s="2">
        <v>1.84</v>
      </c>
      <c r="I30" s="2">
        <v>1.84</v>
      </c>
    </row>
    <row r="31" spans="1:9" ht="45.75" thickTop="1" x14ac:dyDescent="0.25">
      <c r="A31" s="1" t="s">
        <v>10</v>
      </c>
      <c r="B31" s="3" t="s">
        <v>19</v>
      </c>
      <c r="C31" s="8">
        <v>50</v>
      </c>
      <c r="D31" s="9">
        <v>3.83</v>
      </c>
      <c r="E31" s="9">
        <v>0.5</v>
      </c>
      <c r="F31" s="9">
        <v>0.75</v>
      </c>
      <c r="G31" s="9">
        <v>116.9</v>
      </c>
      <c r="H31" s="2">
        <v>4.3</v>
      </c>
      <c r="I31" s="2">
        <v>4.3</v>
      </c>
    </row>
    <row r="32" spans="1:9" ht="33.75" x14ac:dyDescent="0.25">
      <c r="A32" s="1" t="s">
        <v>39</v>
      </c>
      <c r="B32" s="3" t="s">
        <v>40</v>
      </c>
      <c r="C32" s="8">
        <v>200</v>
      </c>
      <c r="D32" s="14">
        <v>0.4</v>
      </c>
      <c r="E32" s="14">
        <v>0.1</v>
      </c>
      <c r="F32" s="14">
        <v>18.399999999999999</v>
      </c>
      <c r="G32" s="14">
        <v>75.8</v>
      </c>
      <c r="H32" s="2">
        <v>7.09</v>
      </c>
      <c r="I32" s="2">
        <v>10.93</v>
      </c>
    </row>
    <row r="33" spans="1:9" x14ac:dyDescent="0.25">
      <c r="A33" s="1"/>
      <c r="B33" s="3" t="s">
        <v>11</v>
      </c>
      <c r="C33" s="8">
        <f>SUM(C25:C32)</f>
        <v>830</v>
      </c>
      <c r="D33" s="6">
        <f>D32+D31+D30+D28+D27+D26+D25</f>
        <v>25.14</v>
      </c>
      <c r="E33" s="6">
        <f>SUM(E25:E32)</f>
        <v>24.36</v>
      </c>
      <c r="F33" s="6">
        <f>SUM(F25:F32)</f>
        <v>93.28</v>
      </c>
      <c r="G33" s="6">
        <f>SUM(G25:G32)</f>
        <v>735.93</v>
      </c>
      <c r="H33" s="2">
        <f>SUM(H25:H32)</f>
        <v>102</v>
      </c>
      <c r="I33" s="2">
        <f>SUM(I25:I32)</f>
        <v>105.84</v>
      </c>
    </row>
    <row r="34" spans="1:9" x14ac:dyDescent="0.25">
      <c r="A34" s="1"/>
      <c r="B34" s="12"/>
      <c r="C34" s="16"/>
      <c r="D34" s="16"/>
      <c r="E34" s="16"/>
      <c r="F34" s="16"/>
      <c r="G34" s="16"/>
      <c r="H34" s="11"/>
      <c r="I34" s="11"/>
    </row>
    <row r="35" spans="1:9" x14ac:dyDescent="0.25">
      <c r="A35" s="1"/>
      <c r="B35" s="16" t="s">
        <v>16</v>
      </c>
      <c r="C35" s="1"/>
      <c r="D35" s="2"/>
      <c r="E35" s="2"/>
      <c r="F35" s="2"/>
      <c r="G35" s="2"/>
      <c r="H35" s="2"/>
      <c r="I35" s="2"/>
    </row>
    <row r="36" spans="1:9" ht="42" x14ac:dyDescent="0.25">
      <c r="A36" s="1" t="s">
        <v>10</v>
      </c>
      <c r="B36" s="10" t="s">
        <v>41</v>
      </c>
      <c r="C36" s="1">
        <v>100</v>
      </c>
      <c r="D36" s="1">
        <v>6.12</v>
      </c>
      <c r="E36" s="1">
        <v>5.22</v>
      </c>
      <c r="F36" s="1">
        <v>11.34</v>
      </c>
      <c r="G36" s="1">
        <v>132.5</v>
      </c>
      <c r="H36" s="2"/>
      <c r="I36" s="2">
        <v>15.01</v>
      </c>
    </row>
    <row r="37" spans="1:9" ht="22.5" x14ac:dyDescent="0.25">
      <c r="A37" s="5" t="s">
        <v>42</v>
      </c>
      <c r="B37" s="3" t="s">
        <v>23</v>
      </c>
      <c r="C37" s="8">
        <v>200</v>
      </c>
      <c r="D37" s="9">
        <v>0.2</v>
      </c>
      <c r="E37" s="9">
        <v>0</v>
      </c>
      <c r="F37" s="9">
        <v>6.5</v>
      </c>
      <c r="G37" s="9">
        <v>26.8</v>
      </c>
      <c r="H37" s="2"/>
      <c r="I37" s="2">
        <v>23.4</v>
      </c>
    </row>
    <row r="38" spans="1:9" x14ac:dyDescent="0.25">
      <c r="A38" s="5"/>
      <c r="B38" s="3" t="s">
        <v>11</v>
      </c>
      <c r="C38" s="8">
        <f>C37+C36</f>
        <v>300</v>
      </c>
      <c r="D38" s="6">
        <f t="shared" ref="D38:G38" si="1">D37+D36</f>
        <v>6.32</v>
      </c>
      <c r="E38" s="6">
        <f t="shared" si="1"/>
        <v>5.22</v>
      </c>
      <c r="F38" s="6">
        <f t="shared" si="1"/>
        <v>17.84</v>
      </c>
      <c r="G38" s="7">
        <f t="shared" si="1"/>
        <v>159.30000000000001</v>
      </c>
      <c r="H38" s="11"/>
      <c r="I38" s="2">
        <f>SUM(I36:I37)</f>
        <v>38.409999999999997</v>
      </c>
    </row>
    <row r="39" spans="1:9" x14ac:dyDescent="0.25">
      <c r="A39" s="1"/>
      <c r="B39" s="10"/>
      <c r="C39" s="21"/>
      <c r="D39" s="21"/>
      <c r="E39" s="21"/>
      <c r="F39" s="21"/>
      <c r="G39" s="21"/>
      <c r="H39" s="2"/>
      <c r="I39" s="11"/>
    </row>
    <row r="40" spans="1:9" x14ac:dyDescent="0.25">
      <c r="A40" s="1"/>
      <c r="B40" s="10"/>
      <c r="C40" s="1"/>
      <c r="D40" s="11"/>
      <c r="E40" s="11"/>
      <c r="F40" s="11"/>
      <c r="G40" s="11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"/>
      <c r="I43" s="2"/>
    </row>
    <row r="44" spans="1:9" x14ac:dyDescent="0.25">
      <c r="A44" s="1"/>
      <c r="B44" s="12" t="s">
        <v>15</v>
      </c>
      <c r="C44" s="1"/>
      <c r="D44" s="11">
        <f>D33+D18+D38</f>
        <v>48.67</v>
      </c>
      <c r="E44" s="11">
        <f t="shared" ref="E44:G44" si="2">E33+E18+E38</f>
        <v>47.379999999999995</v>
      </c>
      <c r="F44" s="11">
        <f t="shared" si="2"/>
        <v>176.45000000000002</v>
      </c>
      <c r="G44" s="11">
        <f t="shared" si="2"/>
        <v>1426.7499999999998</v>
      </c>
      <c r="H44" s="2"/>
      <c r="I44" s="11"/>
    </row>
    <row r="45" spans="1:9" x14ac:dyDescent="0.25">
      <c r="A45" s="1"/>
      <c r="B45" s="12"/>
      <c r="C45" s="1"/>
      <c r="D45" s="11"/>
      <c r="E45" s="11"/>
      <c r="F45" s="11"/>
      <c r="G45" s="11"/>
      <c r="H45" s="2"/>
      <c r="I45" s="11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5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2024-09-24T01:53:56Z</dcterms:modified>
</cp:coreProperties>
</file>