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EBBFFFC1-ABC2-44FD-80C3-B3FB9071E85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D21" i="1"/>
  <c r="G20" i="1"/>
  <c r="G21" i="1" s="1"/>
  <c r="F20" i="1"/>
  <c r="F21" i="1" s="1"/>
  <c r="E20" i="1"/>
  <c r="E21" i="1" s="1"/>
  <c r="D20" i="1"/>
  <c r="C20" i="1"/>
  <c r="C21" i="1" s="1"/>
  <c r="A20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<sst xmlns="http://schemas.openxmlformats.org/spreadsheetml/2006/main" count="52" uniqueCount="45">
  <si>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</si>
  <si>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</si>
  <si>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</si>
  <si>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</si>
  <si>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</si>
  <si>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</si>
  <si>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</si>
  <si>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</si>
  <si>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</si>
  <si>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</si>
  <si>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</si>
  <si>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</si>
  <si>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</si>
  <si>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</si>
  <si>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ЧАЙ С САХАРОМ</t>
  </si>
  <si>
    <t xml:space="preserve"> с 7 до 11 лет</t>
  </si>
  <si>
    <t>ХЛЕБ ПШЕНИЧНЫЙ (30)</t>
  </si>
  <si>
    <t>2гн</t>
  </si>
  <si>
    <t>Итого за день</t>
  </si>
  <si>
    <t>2з</t>
  </si>
  <si>
    <t>1хн</t>
  </si>
  <si>
    <t>КОМПОТ ИЗ СМЕСИ СУХОФРУКТОВ</t>
  </si>
  <si>
    <t>Полдник</t>
  </si>
  <si>
    <t>17 сентября 2024г</t>
  </si>
  <si>
    <t>питание детей</t>
  </si>
  <si>
    <t>Ценас меньшей  наценкой</t>
  </si>
  <si>
    <t>Цена с наценкой</t>
  </si>
  <si>
    <t>54-3з-</t>
  </si>
  <si>
    <t>ОГУРЕЦ В НАРЕЗКЕ</t>
  </si>
  <si>
    <t>271-</t>
  </si>
  <si>
    <t>КОТЛЕТЫ ДОМАШНИЕ (  90/10) с соусом</t>
  </si>
  <si>
    <t>4г</t>
  </si>
  <si>
    <t xml:space="preserve">КАША РАССЫПЧАТАЯ  (ГРЕЧНЕВАЯ) </t>
  </si>
  <si>
    <t>ХЛЕБ РЖАНО ПШЕНИЧНЫЙ</t>
  </si>
  <si>
    <t>ПР</t>
  </si>
  <si>
    <t>СОК ФРУКТОВЫЙ</t>
  </si>
  <si>
    <t>Горячий обед</t>
  </si>
  <si>
    <t>ПОМИДОР В НАРЕЗКЕ</t>
  </si>
  <si>
    <t>88-11</t>
  </si>
  <si>
    <t xml:space="preserve">ЩИ ИЗ СВЕЖЕЙ КАПУСТЫ С КАРТОФЕЛЕМ </t>
  </si>
  <si>
    <t>22м</t>
  </si>
  <si>
    <t>РАГУ ИЗ КУРИЦЫ</t>
  </si>
  <si>
    <t xml:space="preserve">ХЛЕБ ПШЕНИЧНЫЙ 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</si>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</sst>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6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</row>
        <row r="2">
          <cell r="A2" t="str">
            <v>Наименование блюда</v>
          </cell>
          <cell r="B2" t="str">
            <v>ВЫХОД</v>
          </cell>
          <cell r="D2" t="str">
            <v>Выход, г</v>
          </cell>
          <cell r="E2" t="str">
            <v>Пищевые вещества</v>
          </cell>
          <cell r="I2" t="str">
            <v>Витамины, мг</v>
          </cell>
          <cell r="M2" t="str">
            <v>Минер. вещества, мг</v>
          </cell>
          <cell r="Q2" t="str">
            <v>СБОРНИК</v>
          </cell>
        </row>
        <row r="3">
          <cell r="B3" t="str">
            <v>выход меняемый</v>
          </cell>
          <cell r="C3" t="str">
            <v>выход регламент, гр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</row>
        <row r="13">
          <cell r="A13" t="str">
            <v>ЯЗЫК СЛОЕНЫЙ</v>
          </cell>
          <cell r="B13">
            <v>80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</row>
        <row r="17">
          <cell r="A17" t="str">
            <v>СЛОЙКА С ПОВИДЛОМ</v>
          </cell>
          <cell r="B17">
            <v>75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</row>
        <row r="21">
          <cell r="A21" t="str">
            <v>БУЛОЧКА ДОМАШНЯЯ</v>
          </cell>
          <cell r="B21">
            <v>75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</row>
        <row r="23">
          <cell r="A23" t="str">
            <v>БУЛОЧКА ДОРОЖНАЯ</v>
          </cell>
          <cell r="B23">
            <v>75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</row>
        <row r="25">
          <cell r="A25" t="str">
            <v>БУЛОЧКА С ПОВИДЛОМ ОБСЫПНАЯ</v>
          </cell>
          <cell r="B25">
            <v>75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</row>
        <row r="27">
          <cell r="A27" t="str">
            <v>БУЛОЧКА "ВЕСНУШКА"</v>
          </cell>
          <cell r="B27">
            <v>50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</row>
        <row r="29">
          <cell r="A29" t="str">
            <v>БУЛОЧКА "ЛАКОМКА"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</row>
        <row r="31">
          <cell r="A31" t="str">
            <v>БУЛОЧКА "МОЛОЧНАЯ"</v>
          </cell>
          <cell r="B31">
            <v>100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</row>
        <row r="37">
          <cell r="A37" t="str">
            <v>СОСИСКА В ТЕСТЕ</v>
          </cell>
          <cell r="B37">
            <v>50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</row>
        <row r="39">
          <cell r="A39" t="str">
            <v>КОРЖИКИ МОЛОЧНЫЕ</v>
          </cell>
          <cell r="B39">
            <v>75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</row>
        <row r="41">
          <cell r="A41" t="str">
            <v>ХЛЕБ ПШЕНИЧНЫЙ</v>
          </cell>
          <cell r="B41">
            <v>50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</row>
        <row r="42"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</row>
        <row r="43">
          <cell r="A43" t="str">
            <v>ХЛЕБ ПШЕНИЧНЫЙ</v>
          </cell>
          <cell r="B43">
            <v>30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</row>
        <row r="44"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</row>
        <row r="45">
          <cell r="A45" t="str">
            <v>ХЛЕБ РЖАНО-ПШЕНИЧНЫЙ</v>
          </cell>
          <cell r="B45">
            <v>20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</row>
        <row r="46"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</row>
        <row r="47">
          <cell r="A47" t="str">
            <v xml:space="preserve">ХЛЕБ РЖАНО-ПШЕНИЧНЫЙ </v>
          </cell>
          <cell r="B47">
            <v>20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</row>
        <row r="48">
          <cell r="A48" t="str">
            <v>КОРЖИК ДЕТСКИЙ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</row>
        <row r="49">
          <cell r="A49" t="str">
            <v>ИЗДЕЛИЕ КОНДИТЕРСКОЕ (ЗЕФИР)</v>
          </cell>
          <cell r="B49">
            <v>20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</row>
        <row r="50">
          <cell r="D50">
            <v>20</v>
          </cell>
          <cell r="E50">
            <v>0.13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</row>
        <row r="51">
          <cell r="A51" t="str">
            <v>ИЗДЕЛИЕ КОНДИТЕРСКОЕ</v>
          </cell>
          <cell r="B51">
            <v>20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</row>
        <row r="52"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topLeftCell="A34" zoomScaleNormal="100" workbookViewId="0">
      <selection activeCell="B43" sqref="B43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24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15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4" t="s">
        <v>5</v>
      </c>
      <c r="H5" s="24" t="s">
        <v>25</v>
      </c>
      <c r="I5" s="24" t="s">
        <v>26</v>
      </c>
    </row>
    <row r="6" spans="1:9" ht="45" x14ac:dyDescent="0.25">
      <c r="A6" s="22"/>
      <c r="B6" s="22"/>
      <c r="C6" s="23"/>
      <c r="D6" s="16" t="s">
        <v>6</v>
      </c>
      <c r="E6" s="16" t="s">
        <v>7</v>
      </c>
      <c r="F6" s="16" t="s">
        <v>8</v>
      </c>
      <c r="G6" s="24"/>
      <c r="H6" s="24"/>
      <c r="I6" s="24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27</v>
      </c>
      <c r="B9" s="3" t="s">
        <v>28</v>
      </c>
      <c r="C9" s="8">
        <v>30</v>
      </c>
      <c r="D9" s="6">
        <v>0.33</v>
      </c>
      <c r="E9" s="6">
        <v>7.0000000000000007E-2</v>
      </c>
      <c r="F9" s="6">
        <v>1</v>
      </c>
      <c r="G9" s="7">
        <v>5.7</v>
      </c>
      <c r="H9" s="2">
        <v>3.46</v>
      </c>
      <c r="I9" s="2">
        <v>7.25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29</v>
      </c>
      <c r="B11" s="3" t="s">
        <v>30</v>
      </c>
      <c r="C11" s="8">
        <v>100</v>
      </c>
      <c r="D11" s="9">
        <v>5.61</v>
      </c>
      <c r="E11" s="9">
        <v>11.6</v>
      </c>
      <c r="F11" s="9">
        <v>5.84</v>
      </c>
      <c r="G11" s="17">
        <v>124</v>
      </c>
      <c r="H11" s="1">
        <v>51.98</v>
      </c>
      <c r="I11" s="1">
        <v>54.03</v>
      </c>
    </row>
    <row r="12" spans="1:9" ht="56.25" x14ac:dyDescent="0.25">
      <c r="A12" s="5" t="s">
        <v>31</v>
      </c>
      <c r="B12" s="3" t="s">
        <v>32</v>
      </c>
      <c r="C12" s="4">
        <v>150</v>
      </c>
      <c r="D12" s="25">
        <v>6.3</v>
      </c>
      <c r="E12" s="25">
        <v>9.3000000000000007</v>
      </c>
      <c r="F12" s="25">
        <v>33.6</v>
      </c>
      <c r="G12" s="26">
        <v>233.7</v>
      </c>
      <c r="H12" s="2">
        <v>12.22</v>
      </c>
      <c r="I12" s="2">
        <v>14.14</v>
      </c>
    </row>
    <row r="13" spans="1:9" ht="45" x14ac:dyDescent="0.25">
      <c r="A13" s="5" t="s">
        <v>10</v>
      </c>
      <c r="B13" s="3" t="s">
        <v>33</v>
      </c>
      <c r="C13" s="8">
        <v>20</v>
      </c>
      <c r="D13" s="9">
        <v>1.1200000000000001</v>
      </c>
      <c r="E13" s="9">
        <v>0.22</v>
      </c>
      <c r="F13" s="9">
        <v>0.34</v>
      </c>
      <c r="G13" s="9">
        <v>45.98</v>
      </c>
      <c r="H13" s="2">
        <v>1.84</v>
      </c>
      <c r="I13" s="2">
        <v>1.84</v>
      </c>
    </row>
    <row r="14" spans="1:9" ht="33.75" x14ac:dyDescent="0.25">
      <c r="A14" s="5" t="s">
        <v>10</v>
      </c>
      <c r="B14" s="3" t="s">
        <v>16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2.48</v>
      </c>
      <c r="I14" s="2">
        <v>2.58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 t="s">
        <v>17</v>
      </c>
      <c r="B16" s="3" t="s">
        <v>14</v>
      </c>
      <c r="C16" s="8">
        <v>200</v>
      </c>
      <c r="D16" s="6">
        <v>0.2</v>
      </c>
      <c r="E16" s="6">
        <v>0</v>
      </c>
      <c r="F16" s="6">
        <v>6.5</v>
      </c>
      <c r="G16" s="6">
        <v>26.8</v>
      </c>
      <c r="H16" s="2">
        <v>6.62</v>
      </c>
      <c r="I16" s="2">
        <v>2.8</v>
      </c>
    </row>
    <row r="17" spans="1:9" ht="33.75" x14ac:dyDescent="0.25">
      <c r="A17" s="1" t="s">
        <v>34</v>
      </c>
      <c r="B17" s="3" t="s">
        <v>35</v>
      </c>
      <c r="C17" s="8">
        <v>200</v>
      </c>
      <c r="D17" s="6">
        <v>1</v>
      </c>
      <c r="E17" s="6">
        <v>0.2</v>
      </c>
      <c r="F17" s="6">
        <v>0.6</v>
      </c>
      <c r="G17" s="7">
        <v>96.6</v>
      </c>
      <c r="H17" s="2">
        <v>23.4</v>
      </c>
      <c r="I17" s="2">
        <v>23.4</v>
      </c>
    </row>
    <row r="18" spans="1:9" x14ac:dyDescent="0.25">
      <c r="A18" s="1"/>
      <c r="B18" s="12" t="s">
        <v>11</v>
      </c>
      <c r="C18" s="18">
        <f t="shared" ref="C18:I18" si="0">SUM(C9:C17)</f>
        <v>730</v>
      </c>
      <c r="D18" s="11">
        <f t="shared" si="0"/>
        <v>16.86</v>
      </c>
      <c r="E18" s="11">
        <f t="shared" si="0"/>
        <v>21.689999999999998</v>
      </c>
      <c r="F18" s="11">
        <f t="shared" si="0"/>
        <v>48.330000000000005</v>
      </c>
      <c r="G18" s="11">
        <f>SUM(G9:G17)</f>
        <v>602.91999999999996</v>
      </c>
      <c r="H18" s="11">
        <f>SUM(H9:H17)</f>
        <v>102</v>
      </c>
      <c r="I18" s="11">
        <f t="shared" si="0"/>
        <v>106.03999999999999</v>
      </c>
    </row>
    <row r="19" spans="1:9" x14ac:dyDescent="0.25">
      <c r="A19" s="1"/>
      <c r="B19" s="15" t="s">
        <v>12</v>
      </c>
      <c r="C19" s="1"/>
      <c r="D19" s="1"/>
      <c r="E19" s="1"/>
      <c r="F19" s="1"/>
      <c r="G19" s="1"/>
      <c r="H19" s="1"/>
      <c r="I19" s="1"/>
    </row>
    <row r="20" spans="1:9" x14ac:dyDescent="0.25">
      <c r="A20" s="1" t="str">
        <f>VLOOKUP($B20,[1]Напитки!$A$5:$V$34,22,FALSE)</f>
        <v>ПР</v>
      </c>
      <c r="B20" s="3" t="s">
        <v>13</v>
      </c>
      <c r="C20" s="1">
        <f>VLOOKUP($B20,[1]Напитки!$A$5:$Q$34,2,FALSE)</f>
        <v>200</v>
      </c>
      <c r="D20" s="2">
        <f>VLOOKUP($B20,[1]Напитки!$A$5:$Q$34,5,FALSE)</f>
        <v>5.8</v>
      </c>
      <c r="E20" s="2">
        <f>VLOOKUP($B20,[1]Напитки!$A$5:$Q$34,6,FALSE)</f>
        <v>5</v>
      </c>
      <c r="F20" s="2">
        <f>VLOOKUP($B20,[1]Напитки!$A$5:$Q$34,7,FALSE)</f>
        <v>9.6</v>
      </c>
      <c r="G20" s="2">
        <f>VLOOKUP($B20,[1]Напитки!$A$5:$Q$34,8,FALSE)</f>
        <v>107</v>
      </c>
      <c r="H20" s="2"/>
      <c r="I20" s="2">
        <v>13.8</v>
      </c>
    </row>
    <row r="21" spans="1:9" x14ac:dyDescent="0.25">
      <c r="A21" s="1"/>
      <c r="B21" s="12" t="s">
        <v>11</v>
      </c>
      <c r="C21" s="1">
        <f>SUM(C20)</f>
        <v>200</v>
      </c>
      <c r="D21" s="11">
        <f>SUM(D20)</f>
        <v>5.8</v>
      </c>
      <c r="E21" s="11">
        <f>SUM(E20)</f>
        <v>5</v>
      </c>
      <c r="F21" s="11">
        <f>SUM(F20)</f>
        <v>9.6</v>
      </c>
      <c r="G21" s="11">
        <f>SUM(G20)</f>
        <v>107</v>
      </c>
      <c r="H21" s="11"/>
      <c r="I21" s="11">
        <v>13.68</v>
      </c>
    </row>
    <row r="22" spans="1:9" x14ac:dyDescent="0.25">
      <c r="A22" s="1"/>
      <c r="B22" s="15" t="s">
        <v>36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19</v>
      </c>
      <c r="B24" s="3" t="s">
        <v>37</v>
      </c>
      <c r="C24" s="1">
        <v>60</v>
      </c>
      <c r="D24" s="6">
        <v>0.7</v>
      </c>
      <c r="E24" s="6">
        <v>0.1</v>
      </c>
      <c r="F24" s="6">
        <v>2.2999999999999998</v>
      </c>
      <c r="G24" s="7">
        <v>12.8</v>
      </c>
      <c r="H24" s="2">
        <v>12.57</v>
      </c>
      <c r="I24" s="2">
        <v>19.02</v>
      </c>
    </row>
    <row r="25" spans="1:9" x14ac:dyDescent="0.25">
      <c r="A25" s="1" t="s">
        <v>38</v>
      </c>
      <c r="B25" s="13" t="s">
        <v>39</v>
      </c>
      <c r="C25" s="8">
        <v>250</v>
      </c>
      <c r="D25" s="6">
        <v>1.77</v>
      </c>
      <c r="E25" s="6">
        <v>4.95</v>
      </c>
      <c r="F25" s="6">
        <v>7.9</v>
      </c>
      <c r="G25" s="7">
        <v>129.75</v>
      </c>
      <c r="H25" s="2">
        <v>8.59</v>
      </c>
      <c r="I25" s="2">
        <v>8.59</v>
      </c>
    </row>
    <row r="26" spans="1:9" x14ac:dyDescent="0.25">
      <c r="A26" s="1"/>
      <c r="B26" s="3"/>
      <c r="C26" s="4"/>
      <c r="D26" s="9"/>
      <c r="E26" s="6"/>
      <c r="F26" s="6"/>
      <c r="G26" s="7"/>
      <c r="H26" s="2"/>
      <c r="I26" s="2"/>
    </row>
    <row r="27" spans="1:9" ht="22.5" x14ac:dyDescent="0.25">
      <c r="A27" s="1" t="s">
        <v>40</v>
      </c>
      <c r="B27" s="3" t="s">
        <v>41</v>
      </c>
      <c r="C27" s="8">
        <v>200</v>
      </c>
      <c r="D27" s="6">
        <v>13.9</v>
      </c>
      <c r="E27" s="6">
        <v>12.6</v>
      </c>
      <c r="F27" s="6">
        <v>51.6</v>
      </c>
      <c r="G27" s="7">
        <v>417.4</v>
      </c>
      <c r="H27" s="1">
        <v>66.959999999999994</v>
      </c>
      <c r="I27" s="1">
        <v>66.959999999999994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33</v>
      </c>
      <c r="C29" s="8">
        <v>20</v>
      </c>
      <c r="D29" s="9">
        <v>1.1200000000000001</v>
      </c>
      <c r="E29" s="9">
        <v>0.22</v>
      </c>
      <c r="F29" s="9">
        <v>0.34</v>
      </c>
      <c r="G29" s="9">
        <v>45.98</v>
      </c>
      <c r="H29" s="2">
        <v>1.84</v>
      </c>
      <c r="I29" s="2">
        <v>1.84</v>
      </c>
    </row>
    <row r="30" spans="1:9" ht="33.75" x14ac:dyDescent="0.25">
      <c r="A30" s="1" t="str">
        <f>VLOOKUP($B30,[1]Выпека!$A$5:$V$56,22,FALSE)</f>
        <v>ПР</v>
      </c>
      <c r="B30" s="3" t="s">
        <v>42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2">
        <v>4.3</v>
      </c>
      <c r="I30" s="2">
        <v>4.3</v>
      </c>
    </row>
    <row r="31" spans="1:9" ht="45" x14ac:dyDescent="0.25">
      <c r="A31" s="1" t="s">
        <v>20</v>
      </c>
      <c r="B31" s="3" t="s">
        <v>21</v>
      </c>
      <c r="C31" s="8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7.74</v>
      </c>
      <c r="I31" s="2">
        <v>7.74</v>
      </c>
    </row>
    <row r="32" spans="1:9" x14ac:dyDescent="0.25">
      <c r="A32" s="1"/>
      <c r="B32" s="12" t="s">
        <v>11</v>
      </c>
      <c r="C32" s="1">
        <f t="shared" ref="C32:I32" si="1">SUM(C23:C31)</f>
        <v>780</v>
      </c>
      <c r="D32" s="11">
        <f t="shared" si="1"/>
        <v>21.82</v>
      </c>
      <c r="E32" s="11">
        <f t="shared" si="1"/>
        <v>18.369999999999997</v>
      </c>
      <c r="F32" s="11">
        <f t="shared" si="1"/>
        <v>82.69</v>
      </c>
      <c r="G32" s="11">
        <f t="shared" si="1"/>
        <v>803.83</v>
      </c>
      <c r="H32" s="11">
        <f>SUM(H24:H31)</f>
        <v>101.99999999999999</v>
      </c>
      <c r="I32" s="11">
        <f t="shared" si="1"/>
        <v>108.44999999999999</v>
      </c>
    </row>
    <row r="33" spans="1:9" x14ac:dyDescent="0.25">
      <c r="A33" s="1"/>
      <c r="B33" s="12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10" t="s">
        <v>22</v>
      </c>
      <c r="C34" s="8"/>
      <c r="D34" s="6"/>
      <c r="E34" s="6"/>
      <c r="F34" s="6"/>
      <c r="G34" s="7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43</v>
      </c>
      <c r="C35" s="8">
        <v>100</v>
      </c>
      <c r="D35" s="9">
        <v>4.12</v>
      </c>
      <c r="E35" s="9">
        <v>6.12</v>
      </c>
      <c r="F35" s="9">
        <v>9.56</v>
      </c>
      <c r="G35" s="9">
        <v>13.6</v>
      </c>
      <c r="H35" s="2"/>
      <c r="I35" s="2">
        <v>20.2</v>
      </c>
    </row>
    <row r="36" spans="1:9" ht="22.5" x14ac:dyDescent="0.25">
      <c r="A36" s="5" t="s">
        <v>44</v>
      </c>
      <c r="B36" s="3" t="s">
        <v>14</v>
      </c>
      <c r="C36" s="8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 t="s">
        <v>44</v>
      </c>
      <c r="B37" s="3" t="s">
        <v>14</v>
      </c>
      <c r="C37" s="8">
        <v>200</v>
      </c>
      <c r="D37" s="6">
        <v>0.2</v>
      </c>
      <c r="E37" s="6">
        <v>0</v>
      </c>
      <c r="F37" s="6">
        <v>6.5</v>
      </c>
      <c r="G37" s="6">
        <v>26.8</v>
      </c>
      <c r="H37" s="15"/>
      <c r="I37" s="15">
        <v>2.8</v>
      </c>
    </row>
    <row r="38" spans="1:9" x14ac:dyDescent="0.25">
      <c r="A38" s="1"/>
      <c r="B38" s="3"/>
      <c r="C38" s="11">
        <f>C37+C35</f>
        <v>300</v>
      </c>
      <c r="D38" s="11">
        <f>D37+D35</f>
        <v>4.32</v>
      </c>
      <c r="E38" s="11">
        <f>E37+E35</f>
        <v>6.12</v>
      </c>
      <c r="F38" s="11">
        <f>F37+F35</f>
        <v>16.060000000000002</v>
      </c>
      <c r="G38" s="11">
        <f>G37+G35</f>
        <v>40.4</v>
      </c>
      <c r="H38" s="2"/>
      <c r="I38" s="11">
        <f>SUM(I35:I37)</f>
        <v>23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2"/>
      <c r="C40" s="1"/>
      <c r="D40" s="11"/>
      <c r="E40" s="11"/>
      <c r="F40" s="11"/>
      <c r="G40" s="11"/>
      <c r="H40" s="11"/>
      <c r="I40" s="11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10" t="s">
        <v>18</v>
      </c>
      <c r="C42" s="1"/>
      <c r="D42" s="2">
        <f>D32+D18+D38</f>
        <v>43</v>
      </c>
      <c r="E42" s="2">
        <f>E32+E18+E38</f>
        <v>46.179999999999993</v>
      </c>
      <c r="F42" s="2">
        <f>F32+F18+F38</f>
        <v>147.08000000000001</v>
      </c>
      <c r="G42" s="2">
        <f>G32+G18+G38</f>
        <v>1447.15</v>
      </c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1"/>
      <c r="I43" s="11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2024-09-18T00:25:26Z</dcterms:modified>
</cp:coreProperties>
</file>