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4 год\Сентябрь\"/>
    </mc:Choice>
  </mc:AlternateContent>
  <xr:revisionPtr revIDLastSave="0" documentId="13_ncr:1_{5590E069-3633-4964-BAE7-151CCFDBDA9E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1" i="1" l="1"/>
  <c r="G41" i="1"/>
  <c r="F41" i="1"/>
  <c r="E41" i="1"/>
  <c r="D41" i="1"/>
  <c r="C41" i="1"/>
  <c r="I35" i="1"/>
  <c r="H35" i="1"/>
  <c r="G35" i="1"/>
  <c r="G48" i="1" s="1"/>
  <c r="F35" i="1"/>
  <c r="F48" i="1" s="1"/>
  <c r="E35" i="1"/>
  <c r="E48" i="1" s="1"/>
  <c r="D35" i="1"/>
  <c r="D48" i="1" s="1"/>
  <c r="C35" i="1"/>
  <c r="A30" i="1"/>
  <c r="I23" i="1"/>
  <c r="I22" i="1" s="1"/>
  <c r="C23" i="1"/>
  <c r="G22" i="1"/>
  <c r="G23" i="1" s="1"/>
  <c r="F22" i="1"/>
  <c r="F23" i="1" s="1"/>
  <c r="E22" i="1"/>
  <c r="E23" i="1" s="1"/>
  <c r="D22" i="1"/>
  <c r="D23" i="1" s="1"/>
  <c r="C22" i="1"/>
  <c r="A22" i="1"/>
  <c r="I20" i="1"/>
  <c r="H20" i="1"/>
  <c r="G20" i="1"/>
  <c r="F20" i="1"/>
  <c r="E20" i="1"/>
  <c r="D20" i="1"/>
  <c r="C19" i="1"/>
  <c r="C20" i="1" s="1"/>
  <c r="G17" i="1"/>
  <c r="F17" i="1"/>
  <c r="E17" i="1"/>
  <c r="D17" i="1"/>
  <c r="C17" i="1"/>
  <c r="A17" i="1"/>
  <c r="A15" i="1"/>
</calcChain>
</file>

<file path=xl/sharedStrings.xml><?xml version="1.0" encoding="utf-8"?>
<sst xmlns="http://schemas.openxmlformats.org/spreadsheetml/2006/main" count="57" uniqueCount="49">
  <si>
    <t>МЕНЮ</t>
  </si>
  <si>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</si>
  <si>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</si>
  <si>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</si>
  <si>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</si>
  <si>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</si>
  <si>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</si>
  <si>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</si>
  <si>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</si>
  <si>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</si>
  <si>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пр</t>
  </si>
  <si>
    <t>Итого</t>
  </si>
  <si>
    <t>II завтрак</t>
  </si>
  <si>
    <t xml:space="preserve">МОЛОКО </t>
  </si>
  <si>
    <t>ЧАЙ С САХАРОМ</t>
  </si>
  <si>
    <t xml:space="preserve"> с 7 до 11 лет</t>
  </si>
  <si>
    <t>ХЛЕБ ПШЕНИЧНЫЙ (30)</t>
  </si>
  <si>
    <t>ХЛЕБ ПШЕНИЧНЫЙ (50)</t>
  </si>
  <si>
    <t>ХЛЕБ РЖАНО-ПШЕНИЧНЫЙ</t>
  </si>
  <si>
    <t>2гн</t>
  </si>
  <si>
    <t>Итого за день</t>
  </si>
  <si>
    <t>13 сентября 2024г</t>
  </si>
  <si>
    <t xml:space="preserve">питание детей </t>
  </si>
  <si>
    <t>Цена с меньшей  наценкой</t>
  </si>
  <si>
    <t>Цена с наценкой 70 %</t>
  </si>
  <si>
    <t>2з</t>
  </si>
  <si>
    <t xml:space="preserve"> СВЕЖИЙ   ОГУРЕЦ </t>
  </si>
  <si>
    <t>25м</t>
  </si>
  <si>
    <t>ШНИЦЕЛЬ из КУРИЦЫ</t>
  </si>
  <si>
    <t>54-8з-2011</t>
  </si>
  <si>
    <t>CАЛАТ ИЗ БЕЛОКОЧАННОЙ КАПУСТЫ с МОРКОВЬЮ</t>
  </si>
  <si>
    <t>6г</t>
  </si>
  <si>
    <t>РИС ОТВАРНОЙ</t>
  </si>
  <si>
    <t>4м</t>
  </si>
  <si>
    <t>КОТЛЕТЫ ИЗ ГОВЯИНЫ</t>
  </si>
  <si>
    <t>НЕКТАР ФРУКТОВЫЙ</t>
  </si>
  <si>
    <t>Пюре из яблок для раннего развития</t>
  </si>
  <si>
    <t>Горяий обед</t>
  </si>
  <si>
    <t>13-З</t>
  </si>
  <si>
    <t>САЛАТ ИЗ СЫРЫХ ОВОЩЕЙ</t>
  </si>
  <si>
    <t>102-2011</t>
  </si>
  <si>
    <t>СУП ГОРОХОВЫЙ</t>
  </si>
  <si>
    <t>9м</t>
  </si>
  <si>
    <t>ЖАРКОЕ ПО-ДОМАШНЕМУ</t>
  </si>
  <si>
    <t>1хн</t>
  </si>
  <si>
    <t>КОМПОТ ИЗ СМЕСИ СУХОФРУКТОВ</t>
  </si>
  <si>
    <t>Полдник</t>
  </si>
  <si>
    <t>СЛОЙКА С ПОВИДЛОМ</t>
  </si>
  <si>
    <t>54-1гн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</si>
</sst>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4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85;&#1102;%20&#1096;&#1082;%2010%203&#1093;%20&#1088;&#1072;&#1079;&#1086;&#1074;&#1086;&#1077;%20&#1085;&#1086;&#1074;&#1086;&#1077;%20&#1085;&#1077;%20&#1089;&#1095;&#1080;&#1090;&#1072;&#1085;&#1086;&#10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&#1053;&#1086;&#1074;&#1086;&#1089;&#1080;&#1073;%20%2023-24%20&#1091;&#1095;.&#1075;&#1086;&#1076;%207%20&#1076;&#1086;%2011%20&#1083;&#1077;&#1090;%20&#1082;&#1086;&#1087;&#1080;&#1103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"/>
      <sheetName val="РП "/>
      <sheetName val="Лист1 "/>
      <sheetName val="нормы"/>
      <sheetName val="расчеты"/>
      <sheetName val="салаты"/>
      <sheetName val="ТК_салаты_1-34"/>
      <sheetName val="мясо"/>
      <sheetName val="ТК_мясо_35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  <sheetName val="обед"/>
      <sheetName val="ужин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A5" t="str">
            <v>ПИРОЖКИ ПЕЧЕНЫЕ ИЗ ДРОЖЖЕВОГО ТЕСТА (С ЯБЛОКАМИ)</v>
          </cell>
          <cell r="B5">
            <v>50</v>
          </cell>
          <cell r="D5">
            <v>50</v>
          </cell>
          <cell r="E5">
            <v>2.74</v>
          </cell>
          <cell r="F5">
            <v>0.96</v>
          </cell>
          <cell r="G5">
            <v>23.686666666666667</v>
          </cell>
          <cell r="H5">
            <v>83.333333333333329</v>
          </cell>
          <cell r="I5">
            <v>5.3333333333333337E-2</v>
          </cell>
          <cell r="K5">
            <v>0.16666666666666666</v>
          </cell>
          <cell r="L5">
            <v>0</v>
          </cell>
          <cell r="M5">
            <v>0</v>
          </cell>
          <cell r="N5">
            <v>9.5266666666666673</v>
          </cell>
          <cell r="O5">
            <v>26.74</v>
          </cell>
          <cell r="P5">
            <v>11.386666666666665</v>
          </cell>
          <cell r="Q5">
            <v>0.78</v>
          </cell>
          <cell r="V5">
            <v>406</v>
          </cell>
        </row>
        <row r="6"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K6">
            <v>0.25</v>
          </cell>
          <cell r="L6">
            <v>0</v>
          </cell>
          <cell r="N6">
            <v>14.29</v>
          </cell>
          <cell r="O6">
            <v>40.11</v>
          </cell>
          <cell r="P6">
            <v>17.079999999999998</v>
          </cell>
          <cell r="Q6">
            <v>1.17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K7">
            <v>0.62</v>
          </cell>
          <cell r="L7">
            <v>6.25</v>
          </cell>
          <cell r="M7">
            <v>0</v>
          </cell>
          <cell r="N7">
            <v>18.03</v>
          </cell>
          <cell r="O7">
            <v>46.52</v>
          </cell>
          <cell r="P7">
            <v>18.28</v>
          </cell>
          <cell r="Q7">
            <v>0.88</v>
          </cell>
          <cell r="V7">
            <v>406</v>
          </cell>
        </row>
        <row r="8"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K8">
            <v>0.62</v>
          </cell>
          <cell r="L8">
            <v>6.25</v>
          </cell>
          <cell r="N8">
            <v>18.03</v>
          </cell>
          <cell r="O8">
            <v>46.52</v>
          </cell>
          <cell r="P8">
            <v>18.28</v>
          </cell>
          <cell r="Q8">
            <v>0.88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ВАТРУШКИ (ТВОРОГ)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ВАТРУШКИ (ТВОРОГ)</v>
          </cell>
          <cell r="B15">
            <v>75</v>
          </cell>
          <cell r="D15">
            <v>75</v>
          </cell>
          <cell r="E15">
            <v>9.2200000000000006</v>
          </cell>
          <cell r="F15">
            <v>5.48</v>
          </cell>
          <cell r="G15">
            <v>29.18</v>
          </cell>
          <cell r="H15">
            <v>202</v>
          </cell>
          <cell r="I15">
            <v>0.08</v>
          </cell>
          <cell r="K15">
            <v>0.04</v>
          </cell>
          <cell r="L15">
            <v>34</v>
          </cell>
          <cell r="M15">
            <v>0</v>
          </cell>
          <cell r="N15">
            <v>50.8</v>
          </cell>
          <cell r="O15">
            <v>90.2</v>
          </cell>
          <cell r="P15">
            <v>21.6</v>
          </cell>
          <cell r="Q15">
            <v>0.9</v>
          </cell>
          <cell r="V15">
            <v>414</v>
          </cell>
        </row>
        <row r="16">
          <cell r="D16">
            <v>75</v>
          </cell>
          <cell r="E16">
            <v>9.2200000000000006</v>
          </cell>
          <cell r="F16">
            <v>5.48</v>
          </cell>
          <cell r="G16">
            <v>29.18</v>
          </cell>
          <cell r="H16">
            <v>202</v>
          </cell>
          <cell r="I16">
            <v>0.08</v>
          </cell>
          <cell r="K16">
            <v>0.04</v>
          </cell>
          <cell r="L16">
            <v>34</v>
          </cell>
          <cell r="N16">
            <v>50.8</v>
          </cell>
          <cell r="O16">
            <v>90.2</v>
          </cell>
          <cell r="P16">
            <v>21.6</v>
          </cell>
          <cell r="Q16">
            <v>0.9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21.648</v>
          </cell>
          <cell r="H17">
            <v>300</v>
          </cell>
          <cell r="I17">
            <v>9.6000000000000002E-2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18.04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J21">
            <v>1.65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21.13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1.1000000000000001</v>
          </cell>
          <cell r="T25">
            <v>0</v>
          </cell>
          <cell r="U25">
            <v>0.7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21.13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БУЛОЧКА "РОЗОВАЯ"</v>
          </cell>
          <cell r="B29">
            <v>60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K29">
            <v>0.17</v>
          </cell>
          <cell r="L29">
            <v>2</v>
          </cell>
          <cell r="M29">
            <v>0</v>
          </cell>
          <cell r="N29">
            <v>13.9</v>
          </cell>
          <cell r="O29">
            <v>47</v>
          </cell>
          <cell r="P29">
            <v>18.7</v>
          </cell>
          <cell r="Q29">
            <v>0.88</v>
          </cell>
          <cell r="V29">
            <v>431</v>
          </cell>
        </row>
        <row r="30"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K30">
            <v>0.17</v>
          </cell>
          <cell r="L30">
            <v>2</v>
          </cell>
          <cell r="N30">
            <v>13.9</v>
          </cell>
          <cell r="O30">
            <v>47</v>
          </cell>
          <cell r="P30">
            <v>18.7</v>
          </cell>
          <cell r="Q30">
            <v>0.88</v>
          </cell>
        </row>
        <row r="31">
          <cell r="A31" t="str">
            <v>БУЛОЧКА "МОЛОЧНАЯ"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J31">
            <v>3.2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КЕКС "СТОЛИЧНЫЙ"</v>
          </cell>
          <cell r="B33">
            <v>75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КЕКС "ТВОРОЖНЫЙ"</v>
          </cell>
          <cell r="B35">
            <v>50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K35">
            <v>0.03</v>
          </cell>
          <cell r="L35">
            <v>49</v>
          </cell>
          <cell r="M35">
            <v>0</v>
          </cell>
          <cell r="N35">
            <v>26.7</v>
          </cell>
          <cell r="O35">
            <v>49.2</v>
          </cell>
          <cell r="P35">
            <v>9.1</v>
          </cell>
          <cell r="Q35">
            <v>0.51</v>
          </cell>
          <cell r="V35">
            <v>447</v>
          </cell>
        </row>
        <row r="36"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K36">
            <v>0.03</v>
          </cell>
          <cell r="L36">
            <v>49</v>
          </cell>
          <cell r="N36">
            <v>26.7</v>
          </cell>
          <cell r="O36">
            <v>49.2</v>
          </cell>
          <cell r="P36">
            <v>9.1</v>
          </cell>
          <cell r="Q36">
            <v>0.51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27.68</v>
          </cell>
          <cell r="H37">
            <v>286</v>
          </cell>
          <cell r="I37">
            <v>0.08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27.68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РЖАНОЙ (20)</v>
          </cell>
          <cell r="B41">
            <v>20</v>
          </cell>
          <cell r="D41">
            <v>20</v>
          </cell>
          <cell r="E41">
            <v>1.1200000000000001</v>
          </cell>
          <cell r="F41">
            <v>0.22</v>
          </cell>
          <cell r="G41">
            <v>9.8800000000000008</v>
          </cell>
          <cell r="H41">
            <v>45.98</v>
          </cell>
          <cell r="I41">
            <v>0.02</v>
          </cell>
          <cell r="J41">
            <v>0.35</v>
          </cell>
          <cell r="K41">
            <v>0</v>
          </cell>
          <cell r="L41">
            <v>0</v>
          </cell>
          <cell r="M41">
            <v>0.18</v>
          </cell>
          <cell r="N41">
            <v>4.5999999999999996</v>
          </cell>
          <cell r="O41">
            <v>21.2</v>
          </cell>
          <cell r="P41">
            <v>5</v>
          </cell>
          <cell r="Q41">
            <v>0.62</v>
          </cell>
          <cell r="R41">
            <v>0</v>
          </cell>
          <cell r="S41">
            <v>0.75</v>
          </cell>
          <cell r="T41">
            <v>1.8</v>
          </cell>
          <cell r="U41">
            <v>0.2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 (24)</v>
          </cell>
          <cell r="B43">
            <v>24</v>
          </cell>
          <cell r="D43">
            <v>24</v>
          </cell>
          <cell r="E43">
            <v>1.3439999999999999</v>
          </cell>
          <cell r="F43">
            <v>0.26400000000000001</v>
          </cell>
          <cell r="G43">
            <v>11.856</v>
          </cell>
          <cell r="H43">
            <v>55.176000000000002</v>
          </cell>
          <cell r="I43">
            <v>2.4000000000000004E-2</v>
          </cell>
          <cell r="J43">
            <v>0.7</v>
          </cell>
          <cell r="K43">
            <v>0</v>
          </cell>
          <cell r="L43">
            <v>0</v>
          </cell>
          <cell r="M43">
            <v>0.21600000000000003</v>
          </cell>
          <cell r="N43">
            <v>5.52</v>
          </cell>
          <cell r="O43">
            <v>25.44</v>
          </cell>
          <cell r="P43">
            <v>6</v>
          </cell>
          <cell r="Q43">
            <v>0.74400000000000011</v>
          </cell>
          <cell r="R43">
            <v>0</v>
          </cell>
          <cell r="S43">
            <v>1.5</v>
          </cell>
          <cell r="T43">
            <v>3.6</v>
          </cell>
          <cell r="U43">
            <v>0.4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>ХЛЕБ ПШЕНИЧНЫЙ (50)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J45">
            <v>0.8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R45">
            <v>0</v>
          </cell>
          <cell r="S45">
            <v>1.1000000000000001</v>
          </cell>
          <cell r="T45">
            <v>5.5</v>
          </cell>
          <cell r="U45">
            <v>0.2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 xml:space="preserve">ИЗДЕЛИЕ КОНДИТЕРСКОЕ </v>
          </cell>
          <cell r="B47">
            <v>20</v>
          </cell>
          <cell r="D47">
            <v>20</v>
          </cell>
          <cell r="E47">
            <v>1.7</v>
          </cell>
          <cell r="F47">
            <v>4.46</v>
          </cell>
          <cell r="G47">
            <v>58.23</v>
          </cell>
          <cell r="H47">
            <v>136.25</v>
          </cell>
          <cell r="I47">
            <v>0.02</v>
          </cell>
          <cell r="K47">
            <v>0</v>
          </cell>
          <cell r="L47">
            <v>13</v>
          </cell>
          <cell r="M47">
            <v>0.26</v>
          </cell>
          <cell r="N47">
            <v>8.1999999999999993</v>
          </cell>
          <cell r="O47">
            <v>17.399999999999999</v>
          </cell>
          <cell r="P47">
            <v>3</v>
          </cell>
          <cell r="Q47">
            <v>0.2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100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МЮСЛИ С МОЛОКОМ</v>
          </cell>
          <cell r="B49">
            <v>200</v>
          </cell>
          <cell r="D49">
            <v>200</v>
          </cell>
          <cell r="E49">
            <v>10.98</v>
          </cell>
          <cell r="F49">
            <v>8.25</v>
          </cell>
          <cell r="G49">
            <v>39.78</v>
          </cell>
          <cell r="H49">
            <v>213</v>
          </cell>
          <cell r="I49">
            <v>7.0000000000000007E-2</v>
          </cell>
          <cell r="K49">
            <v>7.0000000000000007E-2</v>
          </cell>
          <cell r="L49">
            <v>18</v>
          </cell>
          <cell r="M49">
            <v>0</v>
          </cell>
          <cell r="N49">
            <v>18.600000000000001</v>
          </cell>
          <cell r="O49">
            <v>52.1</v>
          </cell>
          <cell r="P49">
            <v>17.100000000000001</v>
          </cell>
          <cell r="Q49">
            <v>0.91</v>
          </cell>
          <cell r="V49">
            <v>179</v>
          </cell>
        </row>
        <row r="50">
          <cell r="D50">
            <v>200</v>
          </cell>
          <cell r="E50">
            <v>10.98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5.333333333333333</v>
          </cell>
          <cell r="F51">
            <v>8.6666666666666661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>БУЛОЧКА "МАЙСКАЯ"</v>
          </cell>
          <cell r="B53">
            <v>50</v>
          </cell>
          <cell r="D53">
            <v>50</v>
          </cell>
          <cell r="E53">
            <v>4.166666666666667</v>
          </cell>
          <cell r="F53">
            <v>12.93</v>
          </cell>
          <cell r="G53">
            <v>18.36</v>
          </cell>
          <cell r="H53">
            <v>133.33333333333334</v>
          </cell>
          <cell r="I53">
            <v>6.6666666666666666E-2</v>
          </cell>
          <cell r="K53">
            <v>0.14166666666666666</v>
          </cell>
          <cell r="L53">
            <v>1.6666666666666667</v>
          </cell>
          <cell r="M53">
            <v>0</v>
          </cell>
          <cell r="N53">
            <v>11.583333333333334</v>
          </cell>
          <cell r="O53">
            <v>39.166666666666664</v>
          </cell>
          <cell r="P53">
            <v>15.583333333333334</v>
          </cell>
          <cell r="Q53">
            <v>0.73333333333333328</v>
          </cell>
          <cell r="V53" t="str">
            <v>РР</v>
          </cell>
        </row>
        <row r="54">
          <cell r="D54">
            <v>60</v>
          </cell>
          <cell r="E54">
            <v>5</v>
          </cell>
          <cell r="F54">
            <v>6.2</v>
          </cell>
          <cell r="G54">
            <v>11</v>
          </cell>
          <cell r="H54">
            <v>160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>СЛОЙКА "ДЕТСКАЯ"</v>
          </cell>
          <cell r="B55">
            <v>70</v>
          </cell>
          <cell r="D55">
            <v>70</v>
          </cell>
          <cell r="E55">
            <v>7.4666666666666668</v>
          </cell>
          <cell r="F55">
            <v>12.36</v>
          </cell>
          <cell r="G55">
            <v>17.266666666666666</v>
          </cell>
          <cell r="H55">
            <v>158.66666666666666</v>
          </cell>
          <cell r="I55">
            <v>7.4666666666666673E-2</v>
          </cell>
          <cell r="K55">
            <v>0</v>
          </cell>
          <cell r="L55">
            <v>11.2</v>
          </cell>
          <cell r="M55">
            <v>0</v>
          </cell>
          <cell r="N55">
            <v>14</v>
          </cell>
          <cell r="O55">
            <v>44.8</v>
          </cell>
          <cell r="P55">
            <v>16.053333333333335</v>
          </cell>
          <cell r="Q55">
            <v>0.8773333333333333</v>
          </cell>
          <cell r="V55" t="str">
            <v>РР</v>
          </cell>
        </row>
        <row r="56">
          <cell r="D56">
            <v>75</v>
          </cell>
          <cell r="E56">
            <v>8</v>
          </cell>
          <cell r="F56">
            <v>8.6</v>
          </cell>
          <cell r="G56">
            <v>18.5</v>
          </cell>
          <cell r="H56">
            <v>170</v>
          </cell>
          <cell r="I56">
            <v>0.08</v>
          </cell>
          <cell r="K56">
            <v>0</v>
          </cell>
          <cell r="L56">
            <v>12</v>
          </cell>
          <cell r="N56">
            <v>15</v>
          </cell>
          <cell r="O56">
            <v>48</v>
          </cell>
          <cell r="P56">
            <v>17.2</v>
          </cell>
          <cell r="Q56">
            <v>0.94</v>
          </cell>
        </row>
      </sheetData>
      <sheetData sheetId="14" refreshError="1"/>
      <sheetData sheetId="15" refreshError="1">
        <row r="5">
          <cell r="A5" t="str">
            <v>КОМПОТ ИЗ СВЕЖИХ ПЛОДОВ (ЯБЛОКИ)</v>
          </cell>
          <cell r="B5">
            <v>200</v>
          </cell>
          <cell r="C5">
            <v>1000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</v>
          </cell>
          <cell r="K5">
            <v>0.9</v>
          </cell>
          <cell r="L5">
            <v>0</v>
          </cell>
          <cell r="M5">
            <v>0</v>
          </cell>
          <cell r="N5">
            <v>14.180000000000001</v>
          </cell>
          <cell r="O5">
            <v>4.4000000000000004</v>
          </cell>
          <cell r="P5">
            <v>5.14</v>
          </cell>
          <cell r="Q5">
            <v>0.95199999999999996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342</v>
          </cell>
        </row>
        <row r="6"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K6">
            <v>4.5</v>
          </cell>
          <cell r="L6">
            <v>0</v>
          </cell>
          <cell r="N6">
            <v>70.900000000000006</v>
          </cell>
          <cell r="O6">
            <v>22</v>
          </cell>
          <cell r="P6">
            <v>25.7</v>
          </cell>
          <cell r="Q6">
            <v>4.76</v>
          </cell>
        </row>
        <row r="7">
          <cell r="A7" t="str">
            <v>КОМПОТ ИЗ ПЛОДОВ ИЛИ ЯГОД СУШЕНЫХ (ИЗЮМ)</v>
          </cell>
          <cell r="B7">
            <v>200</v>
          </cell>
          <cell r="C7">
            <v>1000</v>
          </cell>
          <cell r="D7">
            <v>200</v>
          </cell>
          <cell r="E7">
            <v>0.34599999999999997</v>
          </cell>
          <cell r="F7">
            <v>7.5999999999999998E-2</v>
          </cell>
          <cell r="G7">
            <v>29.85</v>
          </cell>
          <cell r="H7">
            <v>122.2</v>
          </cell>
          <cell r="I7">
            <v>2.1999999999999999E-2</v>
          </cell>
          <cell r="J7">
            <v>0.2</v>
          </cell>
          <cell r="K7">
            <v>0</v>
          </cell>
          <cell r="L7">
            <v>0</v>
          </cell>
          <cell r="M7">
            <v>0</v>
          </cell>
          <cell r="N7">
            <v>20.32</v>
          </cell>
          <cell r="O7">
            <v>19.36</v>
          </cell>
          <cell r="P7">
            <v>8.1199999999999992</v>
          </cell>
          <cell r="Q7">
            <v>0.45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348</v>
          </cell>
        </row>
        <row r="8">
          <cell r="D8">
            <v>1000</v>
          </cell>
          <cell r="E8">
            <v>1.73</v>
          </cell>
          <cell r="F8">
            <v>0.38</v>
          </cell>
          <cell r="G8">
            <v>149.25</v>
          </cell>
          <cell r="H8">
            <v>611</v>
          </cell>
          <cell r="I8">
            <v>0.11</v>
          </cell>
          <cell r="K8">
            <v>0</v>
          </cell>
          <cell r="L8">
            <v>0</v>
          </cell>
          <cell r="N8">
            <v>101.6</v>
          </cell>
          <cell r="O8">
            <v>96.8</v>
          </cell>
          <cell r="P8">
            <v>40.6</v>
          </cell>
          <cell r="Q8">
            <v>2.25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1000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J9">
            <v>0.4</v>
          </cell>
          <cell r="K9">
            <v>0.72599999999999998</v>
          </cell>
          <cell r="L9">
            <v>0</v>
          </cell>
          <cell r="M9">
            <v>0</v>
          </cell>
          <cell r="N9">
            <v>32.479999999999997</v>
          </cell>
          <cell r="O9">
            <v>23.44</v>
          </cell>
          <cell r="P9">
            <v>17.46</v>
          </cell>
          <cell r="Q9">
            <v>0.69799999999999995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349</v>
          </cell>
        </row>
        <row r="10"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K10">
            <v>3.63</v>
          </cell>
          <cell r="L10">
            <v>0</v>
          </cell>
          <cell r="N10">
            <v>162.4</v>
          </cell>
          <cell r="O10">
            <v>117.2</v>
          </cell>
          <cell r="P10">
            <v>87.3</v>
          </cell>
          <cell r="Q10">
            <v>3.49</v>
          </cell>
        </row>
        <row r="11">
          <cell r="A11" t="str">
            <v>КОМПОТ ИЗ ПЛОДОВ ИЛИ ЯГОД СУШЕНЫХ (урюк)</v>
          </cell>
          <cell r="B11">
            <v>200</v>
          </cell>
          <cell r="C11">
            <v>1000</v>
          </cell>
          <cell r="D11">
            <v>200</v>
          </cell>
          <cell r="E11">
            <v>0.75</v>
          </cell>
          <cell r="F11">
            <v>0.06</v>
          </cell>
          <cell r="G11">
            <v>27.93</v>
          </cell>
          <cell r="H11">
            <v>116.4</v>
          </cell>
          <cell r="I11">
            <v>1.6E-2</v>
          </cell>
          <cell r="J11">
            <v>0.6</v>
          </cell>
          <cell r="K11">
            <v>0.6</v>
          </cell>
          <cell r="L11">
            <v>0</v>
          </cell>
          <cell r="M11">
            <v>0</v>
          </cell>
          <cell r="N11">
            <v>33.22</v>
          </cell>
          <cell r="O11">
            <v>22.8</v>
          </cell>
          <cell r="P11">
            <v>18.16</v>
          </cell>
          <cell r="Q11">
            <v>0.48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348</v>
          </cell>
        </row>
        <row r="12">
          <cell r="D12">
            <v>1000</v>
          </cell>
          <cell r="E12">
            <v>3.75</v>
          </cell>
          <cell r="F12">
            <v>0.3</v>
          </cell>
          <cell r="G12">
            <v>139.65</v>
          </cell>
          <cell r="H12">
            <v>582</v>
          </cell>
          <cell r="I12">
            <v>0.08</v>
          </cell>
          <cell r="K12">
            <v>3</v>
          </cell>
          <cell r="L12">
            <v>0</v>
          </cell>
          <cell r="N12">
            <v>166.1</v>
          </cell>
          <cell r="O12">
            <v>114</v>
          </cell>
          <cell r="P12">
            <v>90.8</v>
          </cell>
          <cell r="Q12">
            <v>2.4</v>
          </cell>
        </row>
        <row r="13">
          <cell r="A13" t="str">
            <v>ЧАЙ С САХАРОМ, ВАРЕНЬЕМ, ДЖЕМОМ, МЕДОМ, ПОВИДЛОМ</v>
          </cell>
          <cell r="B13">
            <v>200</v>
          </cell>
          <cell r="C13" t="str">
            <v>200/15</v>
          </cell>
          <cell r="D13">
            <v>200</v>
          </cell>
          <cell r="E13">
            <v>6.5116279069767455E-2</v>
          </cell>
          <cell r="F13">
            <v>1.8604651162790697E-2</v>
          </cell>
          <cell r="G13">
            <v>13.953488372093023</v>
          </cell>
          <cell r="H13">
            <v>55.813953488372093</v>
          </cell>
          <cell r="I13">
            <v>0</v>
          </cell>
          <cell r="J13">
            <v>0</v>
          </cell>
          <cell r="K13">
            <v>2.7906976744186046E-2</v>
          </cell>
          <cell r="L13">
            <v>0</v>
          </cell>
          <cell r="M13">
            <v>0</v>
          </cell>
          <cell r="N13">
            <v>10.325581395348838</v>
          </cell>
          <cell r="O13">
            <v>2.6046511627906979</v>
          </cell>
          <cell r="P13">
            <v>1.3023255813953489</v>
          </cell>
          <cell r="Q13">
            <v>0.26046511627906982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376</v>
          </cell>
        </row>
        <row r="14">
          <cell r="D14">
            <v>215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K14">
            <v>0.03</v>
          </cell>
          <cell r="L14">
            <v>0</v>
          </cell>
          <cell r="N14">
            <v>11.1</v>
          </cell>
          <cell r="O14">
            <v>2.8</v>
          </cell>
          <cell r="P14">
            <v>1.4</v>
          </cell>
          <cell r="Q14">
            <v>0.28000000000000003</v>
          </cell>
        </row>
        <row r="15">
          <cell r="A15" t="str">
            <v>ЧАЙ С ЛИМОНОМ</v>
          </cell>
          <cell r="B15">
            <v>207</v>
          </cell>
          <cell r="C15" t="str">
            <v>200/15/7</v>
          </cell>
          <cell r="D15">
            <v>207</v>
          </cell>
          <cell r="E15">
            <v>0.12067264573991031</v>
          </cell>
          <cell r="F15">
            <v>1.8565022421524663E-2</v>
          </cell>
          <cell r="G15">
            <v>14.109417040358743</v>
          </cell>
          <cell r="H15">
            <v>57.551569506726459</v>
          </cell>
          <cell r="I15">
            <v>0</v>
          </cell>
          <cell r="J15">
            <v>0</v>
          </cell>
          <cell r="K15">
            <v>2.6269506726457403</v>
          </cell>
          <cell r="L15">
            <v>0</v>
          </cell>
          <cell r="M15">
            <v>0</v>
          </cell>
          <cell r="N15">
            <v>13.18116591928251</v>
          </cell>
          <cell r="O15">
            <v>4.0843049327354262</v>
          </cell>
          <cell r="P15">
            <v>2.2278026905829593</v>
          </cell>
          <cell r="Q15">
            <v>0.33417040358744393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377</v>
          </cell>
        </row>
        <row r="16">
          <cell r="D16">
            <v>223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K16">
            <v>2.83</v>
          </cell>
          <cell r="L16">
            <v>0</v>
          </cell>
          <cell r="N16">
            <v>14.2</v>
          </cell>
          <cell r="O16">
            <v>4.4000000000000004</v>
          </cell>
          <cell r="P16">
            <v>2.4</v>
          </cell>
          <cell r="Q16">
            <v>0.36</v>
          </cell>
        </row>
        <row r="17">
          <cell r="A17" t="str">
            <v>ЧАЙ С МОЛОКОМ ИЛИ СЛИВКАМИ</v>
          </cell>
          <cell r="B17">
            <v>200</v>
          </cell>
          <cell r="C17" t="str">
            <v>150/50/15</v>
          </cell>
          <cell r="D17">
            <v>200</v>
          </cell>
          <cell r="E17">
            <v>1.413953488372093</v>
          </cell>
          <cell r="F17">
            <v>1.2558139534883721</v>
          </cell>
          <cell r="G17">
            <v>14.790697674418604</v>
          </cell>
          <cell r="H17">
            <v>75.348837209302332</v>
          </cell>
          <cell r="I17">
            <v>3.7209302325581395E-2</v>
          </cell>
          <cell r="J17">
            <v>2.2000000000000002</v>
          </cell>
          <cell r="K17">
            <v>1.2372093023255815</v>
          </cell>
          <cell r="L17">
            <v>9.3023255813953494</v>
          </cell>
          <cell r="M17">
            <v>0</v>
          </cell>
          <cell r="N17">
            <v>117.76744186046511</v>
          </cell>
          <cell r="O17">
            <v>86.325581395348834</v>
          </cell>
          <cell r="P17">
            <v>14.325581395348838</v>
          </cell>
          <cell r="Q17">
            <v>0.38139534883720932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378</v>
          </cell>
        </row>
        <row r="18">
          <cell r="D18">
            <v>215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K18">
            <v>1.33</v>
          </cell>
          <cell r="L18">
            <v>10</v>
          </cell>
          <cell r="N18">
            <v>126.6</v>
          </cell>
          <cell r="O18">
            <v>92.8</v>
          </cell>
          <cell r="P18">
            <v>15.4</v>
          </cell>
          <cell r="Q18">
            <v>0.41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1000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J19">
            <v>7</v>
          </cell>
          <cell r="K19">
            <v>1.3</v>
          </cell>
          <cell r="L19">
            <v>20</v>
          </cell>
          <cell r="M19">
            <v>0.3</v>
          </cell>
          <cell r="N19">
            <v>125.78</v>
          </cell>
          <cell r="O19">
            <v>90</v>
          </cell>
          <cell r="P19">
            <v>14</v>
          </cell>
          <cell r="Q19">
            <v>0.13400000000000001</v>
          </cell>
          <cell r="R19">
            <v>0.2</v>
          </cell>
          <cell r="S19">
            <v>6</v>
          </cell>
          <cell r="T19">
            <v>1.8</v>
          </cell>
          <cell r="U19">
            <v>0.5</v>
          </cell>
          <cell r="V19">
            <v>379</v>
          </cell>
        </row>
        <row r="20"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K20">
            <v>6.5</v>
          </cell>
          <cell r="L20">
            <v>100</v>
          </cell>
          <cell r="N20">
            <v>628.9</v>
          </cell>
          <cell r="O20">
            <v>450</v>
          </cell>
          <cell r="P20">
            <v>70</v>
          </cell>
          <cell r="Q20">
            <v>0.67</v>
          </cell>
        </row>
        <row r="21">
          <cell r="A21" t="str">
            <v>ЧАЙ С МОЛОКОМ БЕЗ САХАРА</v>
          </cell>
          <cell r="B21">
            <v>200</v>
          </cell>
          <cell r="C21" t="str">
            <v>150/50/15</v>
          </cell>
          <cell r="D21">
            <v>200</v>
          </cell>
          <cell r="E21">
            <v>1.413953488372093</v>
          </cell>
          <cell r="F21">
            <v>1.2558139534883721</v>
          </cell>
          <cell r="G21">
            <v>13.29</v>
          </cell>
          <cell r="H21">
            <v>17.3</v>
          </cell>
          <cell r="I21">
            <v>3.7209302325581395E-2</v>
          </cell>
          <cell r="J21">
            <v>2.2000000000000002</v>
          </cell>
          <cell r="K21">
            <v>1.2372093023255815</v>
          </cell>
          <cell r="L21">
            <v>9.3023255813953494</v>
          </cell>
          <cell r="M21">
            <v>0</v>
          </cell>
          <cell r="N21">
            <v>117.76744186046511</v>
          </cell>
          <cell r="O21">
            <v>86.325581395348834</v>
          </cell>
          <cell r="P21">
            <v>14.325581395348838</v>
          </cell>
          <cell r="Q21">
            <v>0.38139534883720932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378</v>
          </cell>
        </row>
        <row r="22">
          <cell r="D22">
            <v>215</v>
          </cell>
          <cell r="E22">
            <v>1.52</v>
          </cell>
          <cell r="F22">
            <v>1.35</v>
          </cell>
          <cell r="G22">
            <v>15.9</v>
          </cell>
          <cell r="H22">
            <v>81</v>
          </cell>
          <cell r="I22">
            <v>0.04</v>
          </cell>
          <cell r="K22">
            <v>1.33</v>
          </cell>
          <cell r="L22">
            <v>10</v>
          </cell>
          <cell r="N22">
            <v>126.6</v>
          </cell>
          <cell r="O22">
            <v>92.8</v>
          </cell>
          <cell r="P22">
            <v>15.4</v>
          </cell>
          <cell r="Q22">
            <v>0.41</v>
          </cell>
        </row>
        <row r="23">
          <cell r="A23" t="str">
            <v>КАКАО C МОЛОКОМ</v>
          </cell>
          <cell r="B23">
            <v>200</v>
          </cell>
          <cell r="C23">
            <v>1000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20</v>
          </cell>
          <cell r="K23">
            <v>1.5880000000000001</v>
          </cell>
          <cell r="L23">
            <v>24.4</v>
          </cell>
          <cell r="M23">
            <v>22</v>
          </cell>
          <cell r="N23">
            <v>152.22</v>
          </cell>
          <cell r="O23">
            <v>124.55999999999999</v>
          </cell>
          <cell r="P23">
            <v>21.34</v>
          </cell>
          <cell r="Q23">
            <v>0.47799999999999998</v>
          </cell>
          <cell r="R23">
            <v>0.3</v>
          </cell>
          <cell r="S23">
            <v>0</v>
          </cell>
          <cell r="T23">
            <v>9.8000000000000007</v>
          </cell>
          <cell r="U23">
            <v>0.2</v>
          </cell>
          <cell r="V23">
            <v>382</v>
          </cell>
        </row>
        <row r="24"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K24">
            <v>7.94</v>
          </cell>
          <cell r="L24">
            <v>122</v>
          </cell>
          <cell r="N24">
            <v>761.1</v>
          </cell>
          <cell r="O24">
            <v>622.79999999999995</v>
          </cell>
          <cell r="P24">
            <v>106.7</v>
          </cell>
          <cell r="Q24">
            <v>2.39</v>
          </cell>
        </row>
        <row r="25">
          <cell r="A25" t="str">
            <v>КАКАО C МОЛОКОМ СГУЩЕНЫМ</v>
          </cell>
          <cell r="B25">
            <v>200</v>
          </cell>
          <cell r="C25">
            <v>1000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157.6</v>
          </cell>
          <cell r="I25">
            <v>3.2000000000000001E-2</v>
          </cell>
          <cell r="K25">
            <v>0.55200000000000005</v>
          </cell>
          <cell r="L25">
            <v>1.4000000000000002E-2</v>
          </cell>
          <cell r="M25">
            <v>0</v>
          </cell>
          <cell r="N25">
            <v>119.36400000000002</v>
          </cell>
          <cell r="O25">
            <v>124.68</v>
          </cell>
          <cell r="P25">
            <v>22.096</v>
          </cell>
          <cell r="Q25">
            <v>0.62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383</v>
          </cell>
        </row>
        <row r="26"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K26">
            <v>2.76</v>
          </cell>
          <cell r="L26">
            <v>7.0000000000000007E-2</v>
          </cell>
          <cell r="N26">
            <v>596.82000000000005</v>
          </cell>
          <cell r="O26">
            <v>623.4</v>
          </cell>
          <cell r="P26">
            <v>110.48</v>
          </cell>
          <cell r="Q26">
            <v>3.1</v>
          </cell>
        </row>
        <row r="27">
          <cell r="A27" t="str">
            <v>КЕФИР, АЦИДОФИЛИН, ПРОСТОКВАША, РЯЖЕНКА, АЙРАН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8</v>
          </cell>
          <cell r="H27">
            <v>100</v>
          </cell>
          <cell r="I27">
            <v>0.08</v>
          </cell>
          <cell r="J27">
            <v>14</v>
          </cell>
          <cell r="K27">
            <v>1.4</v>
          </cell>
          <cell r="L27">
            <v>40</v>
          </cell>
          <cell r="M27">
            <v>0.6</v>
          </cell>
          <cell r="N27">
            <v>240</v>
          </cell>
          <cell r="O27">
            <v>180</v>
          </cell>
          <cell r="P27">
            <v>28</v>
          </cell>
          <cell r="Q27">
            <v>0.2</v>
          </cell>
          <cell r="R27">
            <v>0</v>
          </cell>
          <cell r="S27">
            <v>12</v>
          </cell>
          <cell r="T27">
            <v>7.3</v>
          </cell>
          <cell r="U27">
            <v>1</v>
          </cell>
          <cell r="V27">
            <v>386</v>
          </cell>
        </row>
        <row r="28">
          <cell r="D28">
            <v>200</v>
          </cell>
          <cell r="E28">
            <v>5.8</v>
          </cell>
          <cell r="F28">
            <v>5</v>
          </cell>
          <cell r="G28">
            <v>8</v>
          </cell>
          <cell r="H28">
            <v>100</v>
          </cell>
          <cell r="I28">
            <v>0.08</v>
          </cell>
          <cell r="K28">
            <v>1.4</v>
          </cell>
          <cell r="L28">
            <v>40</v>
          </cell>
          <cell r="N28">
            <v>240</v>
          </cell>
          <cell r="O28">
            <v>180</v>
          </cell>
          <cell r="P28">
            <v>28</v>
          </cell>
          <cell r="Q28">
            <v>0.2</v>
          </cell>
        </row>
        <row r="29">
          <cell r="A29" t="str">
            <v>НАПИТОК ИЗ ПЛОДОВ ШИПОВНИКА</v>
          </cell>
          <cell r="B29">
            <v>200</v>
          </cell>
          <cell r="C29">
            <v>1000</v>
          </cell>
          <cell r="D29">
            <v>200</v>
          </cell>
          <cell r="E29">
            <v>0.67800000000000005</v>
          </cell>
          <cell r="F29">
            <v>0.27800000000000002</v>
          </cell>
          <cell r="G29">
            <v>20.76</v>
          </cell>
          <cell r="H29">
            <v>88.2</v>
          </cell>
          <cell r="I29">
            <v>1.2E-2</v>
          </cell>
          <cell r="J29">
            <v>5.6</v>
          </cell>
          <cell r="K29">
            <v>100</v>
          </cell>
          <cell r="L29">
            <v>0</v>
          </cell>
          <cell r="M29">
            <v>0</v>
          </cell>
          <cell r="N29">
            <v>21.34</v>
          </cell>
          <cell r="O29">
            <v>3.44</v>
          </cell>
          <cell r="P29">
            <v>3.44</v>
          </cell>
          <cell r="Q29">
            <v>0.63400000000000001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388</v>
          </cell>
        </row>
        <row r="30">
          <cell r="D30">
            <v>1000</v>
          </cell>
          <cell r="E30">
            <v>3.39</v>
          </cell>
          <cell r="F30">
            <v>1.39</v>
          </cell>
          <cell r="G30">
            <v>103.8</v>
          </cell>
          <cell r="H30">
            <v>441</v>
          </cell>
          <cell r="I30">
            <v>0.06</v>
          </cell>
          <cell r="K30">
            <v>500</v>
          </cell>
          <cell r="L30">
            <v>0</v>
          </cell>
          <cell r="N30">
            <v>106.7</v>
          </cell>
          <cell r="O30">
            <v>17.2</v>
          </cell>
          <cell r="P30">
            <v>17.2</v>
          </cell>
          <cell r="Q30">
            <v>3.17</v>
          </cell>
        </row>
        <row r="31">
          <cell r="A31" t="str">
            <v>НЕКТАР ФРУКТОВЫЙ</v>
          </cell>
          <cell r="B31">
            <v>200</v>
          </cell>
          <cell r="C31">
            <v>200</v>
          </cell>
          <cell r="D31">
            <v>200</v>
          </cell>
          <cell r="E31">
            <v>1</v>
          </cell>
          <cell r="F31">
            <v>0.2</v>
          </cell>
          <cell r="G31">
            <v>20.2</v>
          </cell>
          <cell r="H31">
            <v>86.6</v>
          </cell>
          <cell r="I31">
            <v>0.02</v>
          </cell>
          <cell r="J31">
            <v>1.1000000000000001</v>
          </cell>
          <cell r="K31">
            <v>4</v>
          </cell>
          <cell r="L31">
            <v>0</v>
          </cell>
          <cell r="M31">
            <v>0.2</v>
          </cell>
          <cell r="N31">
            <v>14</v>
          </cell>
          <cell r="O31">
            <v>14</v>
          </cell>
          <cell r="P31">
            <v>8</v>
          </cell>
          <cell r="Q31">
            <v>2.8</v>
          </cell>
          <cell r="R31">
            <v>0</v>
          </cell>
          <cell r="S31">
            <v>1.3</v>
          </cell>
          <cell r="T31">
            <v>0</v>
          </cell>
          <cell r="U31">
            <v>0</v>
          </cell>
          <cell r="V31" t="str">
            <v>ПР</v>
          </cell>
        </row>
        <row r="32">
          <cell r="D32">
            <v>200</v>
          </cell>
          <cell r="E32">
            <v>1</v>
          </cell>
          <cell r="F32">
            <v>0.2</v>
          </cell>
          <cell r="G32">
            <v>20.2</v>
          </cell>
          <cell r="H32">
            <v>86.6</v>
          </cell>
          <cell r="I32">
            <v>0.02</v>
          </cell>
          <cell r="K32">
            <v>4</v>
          </cell>
          <cell r="M32">
            <v>0.2</v>
          </cell>
          <cell r="N32">
            <v>14</v>
          </cell>
          <cell r="O32">
            <v>14</v>
          </cell>
          <cell r="P32">
            <v>8</v>
          </cell>
          <cell r="Q32">
            <v>2.8</v>
          </cell>
        </row>
        <row r="33">
          <cell r="A33" t="str">
            <v xml:space="preserve">МОЛОКО </v>
          </cell>
          <cell r="B33">
            <v>200</v>
          </cell>
          <cell r="C33">
            <v>200</v>
          </cell>
          <cell r="D33">
            <v>200</v>
          </cell>
          <cell r="E33">
            <v>5.8</v>
          </cell>
          <cell r="F33">
            <v>5</v>
          </cell>
          <cell r="G33">
            <v>9.6</v>
          </cell>
          <cell r="H33">
            <v>107</v>
          </cell>
          <cell r="I33">
            <v>0.08</v>
          </cell>
          <cell r="J33">
            <v>14</v>
          </cell>
          <cell r="K33">
            <v>2.6</v>
          </cell>
          <cell r="L33">
            <v>40</v>
          </cell>
          <cell r="M33">
            <v>0.6</v>
          </cell>
          <cell r="N33">
            <v>240</v>
          </cell>
          <cell r="O33">
            <v>180</v>
          </cell>
          <cell r="P33">
            <v>28</v>
          </cell>
          <cell r="Q33">
            <v>0.2</v>
          </cell>
          <cell r="R33">
            <v>0.3</v>
          </cell>
          <cell r="S33">
            <v>12</v>
          </cell>
          <cell r="T33">
            <v>3.6</v>
          </cell>
          <cell r="U33">
            <v>1</v>
          </cell>
          <cell r="V33" t="str">
            <v>ПР</v>
          </cell>
        </row>
        <row r="34">
          <cell r="D34">
            <v>200</v>
          </cell>
          <cell r="E34">
            <v>5.8</v>
          </cell>
          <cell r="F34">
            <v>5</v>
          </cell>
          <cell r="G34">
            <v>9.6</v>
          </cell>
          <cell r="H34">
            <v>107</v>
          </cell>
          <cell r="I34">
            <v>0.08</v>
          </cell>
          <cell r="K34">
            <v>2.6</v>
          </cell>
          <cell r="L34">
            <v>40</v>
          </cell>
          <cell r="N34">
            <v>240</v>
          </cell>
          <cell r="O34">
            <v>180</v>
          </cell>
          <cell r="P34">
            <v>28</v>
          </cell>
          <cell r="Q34">
            <v>0.2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5">
          <cell r="A5" t="str">
            <v>КОМПОТ ИЗ СВЕЖИХ ПЛОДОВ (ЯБЛОКИ)</v>
          </cell>
          <cell r="B5">
            <v>200</v>
          </cell>
          <cell r="C5">
            <v>1000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</v>
          </cell>
          <cell r="K5">
            <v>0.9</v>
          </cell>
          <cell r="L5">
            <v>0</v>
          </cell>
          <cell r="M5">
            <v>0</v>
          </cell>
          <cell r="N5">
            <v>14.180000000000001</v>
          </cell>
          <cell r="O5">
            <v>4.4000000000000004</v>
          </cell>
          <cell r="P5">
            <v>5.14</v>
          </cell>
          <cell r="Q5">
            <v>0.95199999999999996</v>
          </cell>
          <cell r="R5">
            <v>1.8</v>
          </cell>
          <cell r="S5">
            <v>1.3</v>
          </cell>
          <cell r="T5">
            <v>0.5</v>
          </cell>
          <cell r="U5">
            <v>0.2</v>
          </cell>
          <cell r="V5">
            <v>342</v>
          </cell>
        </row>
        <row r="6">
          <cell r="A6" t="str">
            <v>КОМПОТ ИЗ СМОРОДИНЫ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K6">
            <v>4.5</v>
          </cell>
          <cell r="L6">
            <v>0</v>
          </cell>
          <cell r="N6">
            <v>70.900000000000006</v>
          </cell>
          <cell r="O6">
            <v>22</v>
          </cell>
          <cell r="P6">
            <v>25.7</v>
          </cell>
          <cell r="Q6">
            <v>4.76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1000</v>
          </cell>
          <cell r="D7">
            <v>200</v>
          </cell>
          <cell r="E7">
            <v>0.35</v>
          </cell>
          <cell r="F7">
            <v>0.08</v>
          </cell>
          <cell r="G7">
            <v>29.85</v>
          </cell>
          <cell r="H7">
            <v>122.2</v>
          </cell>
          <cell r="I7">
            <v>0.11</v>
          </cell>
          <cell r="K7">
            <v>0</v>
          </cell>
          <cell r="L7">
            <v>0</v>
          </cell>
          <cell r="M7">
            <v>0</v>
          </cell>
          <cell r="N7">
            <v>101.6</v>
          </cell>
          <cell r="O7">
            <v>96.8</v>
          </cell>
          <cell r="P7">
            <v>40.6</v>
          </cell>
          <cell r="Q7">
            <v>2.25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348</v>
          </cell>
        </row>
        <row r="8">
          <cell r="A8" t="str">
            <v>КОМПОТ ИЗ ЧЕРНОСЛИВА</v>
          </cell>
          <cell r="D8">
            <v>200</v>
          </cell>
          <cell r="E8">
            <v>0.35</v>
          </cell>
          <cell r="F8">
            <v>0.08</v>
          </cell>
          <cell r="G8">
            <v>29.85</v>
          </cell>
          <cell r="H8">
            <v>122.2</v>
          </cell>
          <cell r="I8">
            <v>0.11</v>
          </cell>
          <cell r="K8">
            <v>0</v>
          </cell>
          <cell r="L8">
            <v>0</v>
          </cell>
          <cell r="N8">
            <v>101.6</v>
          </cell>
          <cell r="O8">
            <v>96.8</v>
          </cell>
          <cell r="P8">
            <v>40.6</v>
          </cell>
          <cell r="Q8">
            <v>2.25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1000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K9">
            <v>0.72599999999999998</v>
          </cell>
          <cell r="L9">
            <v>0</v>
          </cell>
          <cell r="M9">
            <v>0</v>
          </cell>
          <cell r="N9">
            <v>32.479999999999997</v>
          </cell>
          <cell r="O9">
            <v>23.44</v>
          </cell>
          <cell r="P9">
            <v>17.46</v>
          </cell>
          <cell r="Q9">
            <v>0.69799999999999995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349</v>
          </cell>
        </row>
        <row r="10">
          <cell r="A10" t="str">
            <v>КОМПОТ ИЗ КУРАГИ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K10">
            <v>3.63</v>
          </cell>
          <cell r="L10">
            <v>0</v>
          </cell>
          <cell r="N10">
            <v>162.4</v>
          </cell>
          <cell r="O10">
            <v>117.2</v>
          </cell>
          <cell r="P10">
            <v>87.3</v>
          </cell>
          <cell r="Q10">
            <v>3.49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A11" t="str">
            <v>КОМПОТ ИЗ ПЛОДОВ  СУШЕНЫХ (урюк)</v>
          </cell>
          <cell r="B11">
            <v>200</v>
          </cell>
          <cell r="C11">
            <v>1000</v>
          </cell>
          <cell r="D11">
            <v>200</v>
          </cell>
          <cell r="E11">
            <v>0.75</v>
          </cell>
          <cell r="F11">
            <v>0.06</v>
          </cell>
          <cell r="G11">
            <v>27.93</v>
          </cell>
          <cell r="H11">
            <v>116.4</v>
          </cell>
          <cell r="I11">
            <v>1.6E-2</v>
          </cell>
          <cell r="J11">
            <v>0.6</v>
          </cell>
          <cell r="K11">
            <v>0.6</v>
          </cell>
          <cell r="L11">
            <v>0</v>
          </cell>
          <cell r="M11">
            <v>0</v>
          </cell>
          <cell r="N11">
            <v>33.22</v>
          </cell>
          <cell r="O11">
            <v>22.8</v>
          </cell>
          <cell r="P11">
            <v>18.16</v>
          </cell>
          <cell r="Q11">
            <v>0.48</v>
          </cell>
          <cell r="R11">
            <v>1.8</v>
          </cell>
          <cell r="S11">
            <v>1.3</v>
          </cell>
          <cell r="T11">
            <v>0.5</v>
          </cell>
          <cell r="U11">
            <v>0.2</v>
          </cell>
          <cell r="V11">
            <v>348</v>
          </cell>
        </row>
        <row r="12">
          <cell r="A12" t="str">
            <v>КОМПОТ ИЗ КЛУБНИКИ</v>
          </cell>
          <cell r="D12">
            <v>1000</v>
          </cell>
          <cell r="E12">
            <v>3.75</v>
          </cell>
          <cell r="F12">
            <v>0.3</v>
          </cell>
          <cell r="G12">
            <v>139.65</v>
          </cell>
          <cell r="H12">
            <v>582</v>
          </cell>
          <cell r="I12">
            <v>0.08</v>
          </cell>
          <cell r="K12">
            <v>3</v>
          </cell>
          <cell r="L12">
            <v>0</v>
          </cell>
          <cell r="N12">
            <v>166.1</v>
          </cell>
          <cell r="O12">
            <v>114</v>
          </cell>
          <cell r="P12">
            <v>90.8</v>
          </cell>
          <cell r="Q12">
            <v>2.4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6.5116279069767455E-2</v>
          </cell>
          <cell r="F13">
            <v>1.8604651162790697E-2</v>
          </cell>
          <cell r="G13">
            <v>13.953488372093023</v>
          </cell>
          <cell r="H13">
            <v>55.813953488372093</v>
          </cell>
          <cell r="I13">
            <v>0</v>
          </cell>
          <cell r="J13">
            <v>0</v>
          </cell>
          <cell r="K13">
            <v>2.7906976744186046E-2</v>
          </cell>
          <cell r="L13">
            <v>0</v>
          </cell>
          <cell r="M13">
            <v>0</v>
          </cell>
          <cell r="N13">
            <v>10.325581395348838</v>
          </cell>
          <cell r="O13">
            <v>2.6046511627906979</v>
          </cell>
          <cell r="P13">
            <v>1.3023255813953489</v>
          </cell>
          <cell r="Q13">
            <v>0.26046511627906982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376</v>
          </cell>
        </row>
        <row r="14">
          <cell r="D14">
            <v>215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K14">
            <v>0.03</v>
          </cell>
          <cell r="L14">
            <v>0</v>
          </cell>
          <cell r="N14">
            <v>11.1</v>
          </cell>
          <cell r="O14">
            <v>2.8</v>
          </cell>
          <cell r="P14">
            <v>1.4</v>
          </cell>
          <cell r="Q14">
            <v>0.28000000000000003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A15" t="str">
            <v>ЧАЙ С ЛИМОНОМ</v>
          </cell>
          <cell r="B15">
            <v>200</v>
          </cell>
          <cell r="C15" t="str">
            <v>200/15</v>
          </cell>
          <cell r="D15">
            <v>200</v>
          </cell>
          <cell r="E15">
            <v>0.11659192825112108</v>
          </cell>
          <cell r="F15">
            <v>1.7937219730941704E-2</v>
          </cell>
          <cell r="G15">
            <v>13.632286995515695</v>
          </cell>
          <cell r="H15">
            <v>55.605381165919283</v>
          </cell>
          <cell r="I15">
            <v>0</v>
          </cell>
          <cell r="J15">
            <v>0</v>
          </cell>
          <cell r="K15">
            <v>2.5381165919282513</v>
          </cell>
          <cell r="L15">
            <v>0</v>
          </cell>
          <cell r="M15">
            <v>0</v>
          </cell>
          <cell r="N15">
            <v>12.735426008968609</v>
          </cell>
          <cell r="O15">
            <v>3.9461883408071752</v>
          </cell>
          <cell r="P15">
            <v>2.1524663677130045</v>
          </cell>
          <cell r="Q15">
            <v>0.32286995515695066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377</v>
          </cell>
        </row>
        <row r="16">
          <cell r="D16">
            <v>223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K16">
            <v>2.83</v>
          </cell>
          <cell r="L16">
            <v>0</v>
          </cell>
          <cell r="N16">
            <v>14.2</v>
          </cell>
          <cell r="O16">
            <v>4.4000000000000004</v>
          </cell>
          <cell r="P16">
            <v>2.4</v>
          </cell>
          <cell r="Q16">
            <v>0.36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1.413953488372093</v>
          </cell>
          <cell r="F17">
            <v>1.2558139534883721</v>
          </cell>
          <cell r="G17">
            <v>14.79</v>
          </cell>
          <cell r="H17">
            <v>75.348837209302332</v>
          </cell>
          <cell r="I17">
            <v>3.7209302325581395E-2</v>
          </cell>
          <cell r="J17">
            <v>2.2000000000000002</v>
          </cell>
          <cell r="K17">
            <v>1.2372093023255815</v>
          </cell>
          <cell r="L17">
            <v>9.3023255813953494</v>
          </cell>
          <cell r="M17">
            <v>0</v>
          </cell>
          <cell r="N17">
            <v>117.76744186046511</v>
          </cell>
          <cell r="O17">
            <v>86.325581395348834</v>
          </cell>
          <cell r="P17">
            <v>14.325581395348838</v>
          </cell>
          <cell r="Q17">
            <v>0.38139534883720932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378</v>
          </cell>
        </row>
        <row r="18">
          <cell r="D18">
            <v>215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K18">
            <v>1.33</v>
          </cell>
          <cell r="L18">
            <v>10</v>
          </cell>
          <cell r="N18">
            <v>126.6</v>
          </cell>
          <cell r="O18">
            <v>92.8</v>
          </cell>
          <cell r="P18">
            <v>15.4</v>
          </cell>
          <cell r="Q18">
            <v>0.41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1000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K19">
            <v>1.3</v>
          </cell>
          <cell r="L19">
            <v>20</v>
          </cell>
          <cell r="M19">
            <v>0</v>
          </cell>
          <cell r="N19">
            <v>125.78</v>
          </cell>
          <cell r="O19">
            <v>90</v>
          </cell>
          <cell r="P19">
            <v>14</v>
          </cell>
          <cell r="Q19">
            <v>0.13400000000000001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379</v>
          </cell>
        </row>
        <row r="20"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K20">
            <v>6.5</v>
          </cell>
          <cell r="L20">
            <v>100</v>
          </cell>
          <cell r="N20">
            <v>628.9</v>
          </cell>
          <cell r="O20">
            <v>450</v>
          </cell>
          <cell r="P20">
            <v>70</v>
          </cell>
          <cell r="Q20">
            <v>0.67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A21" t="str">
            <v>ЧАЙ С МОЛОКОМ БЕЗ САХАРА</v>
          </cell>
          <cell r="B21">
            <v>200</v>
          </cell>
          <cell r="C21" t="str">
            <v>150/50/15</v>
          </cell>
          <cell r="D21">
            <v>200</v>
          </cell>
          <cell r="E21">
            <v>1.413953488372093</v>
          </cell>
          <cell r="F21">
            <v>1.2558139534883721</v>
          </cell>
          <cell r="G21">
            <v>17.3</v>
          </cell>
          <cell r="H21">
            <v>75.348837209302332</v>
          </cell>
          <cell r="I21">
            <v>0.10232558139534884</v>
          </cell>
          <cell r="J21">
            <v>0</v>
          </cell>
          <cell r="K21">
            <v>1.7674418604651163</v>
          </cell>
          <cell r="L21">
            <v>46.511627906976742</v>
          </cell>
          <cell r="M21">
            <v>0</v>
          </cell>
          <cell r="N21">
            <v>598.97674418604652</v>
          </cell>
          <cell r="O21">
            <v>402.60465116279067</v>
          </cell>
          <cell r="P21">
            <v>59.906976744186053</v>
          </cell>
          <cell r="Q21">
            <v>0.36279069767441863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380</v>
          </cell>
        </row>
        <row r="22">
          <cell r="D22">
            <v>215</v>
          </cell>
          <cell r="E22">
            <v>1.52</v>
          </cell>
          <cell r="F22">
            <v>1.35</v>
          </cell>
          <cell r="G22">
            <v>15.9</v>
          </cell>
          <cell r="H22">
            <v>81</v>
          </cell>
          <cell r="I22">
            <v>0.11</v>
          </cell>
          <cell r="K22">
            <v>1.9</v>
          </cell>
          <cell r="L22">
            <v>50</v>
          </cell>
          <cell r="N22">
            <v>643.9</v>
          </cell>
          <cell r="O22">
            <v>432.8</v>
          </cell>
          <cell r="P22">
            <v>64.400000000000006</v>
          </cell>
          <cell r="Q22">
            <v>0.39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1000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20</v>
          </cell>
          <cell r="K23">
            <v>1.5880000000000001</v>
          </cell>
          <cell r="L23">
            <v>24.4</v>
          </cell>
          <cell r="M23">
            <v>0</v>
          </cell>
          <cell r="N23">
            <v>152.22</v>
          </cell>
          <cell r="O23">
            <v>124.55999999999999</v>
          </cell>
          <cell r="P23">
            <v>21.34</v>
          </cell>
          <cell r="Q23">
            <v>0.47799999999999998</v>
          </cell>
          <cell r="R23">
            <v>0.3</v>
          </cell>
          <cell r="S23">
            <v>0</v>
          </cell>
          <cell r="T23">
            <v>9.8000000000000007</v>
          </cell>
          <cell r="U23">
            <v>0.2</v>
          </cell>
          <cell r="V23">
            <v>382</v>
          </cell>
        </row>
        <row r="24"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K24">
            <v>7.94</v>
          </cell>
          <cell r="L24">
            <v>122</v>
          </cell>
          <cell r="N24">
            <v>761.1</v>
          </cell>
          <cell r="O24">
            <v>622.79999999999995</v>
          </cell>
          <cell r="P24">
            <v>106.7</v>
          </cell>
          <cell r="Q24">
            <v>2.39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КИСЕЛЬ ЯГОДНЫЙ</v>
          </cell>
          <cell r="B25">
            <v>200</v>
          </cell>
          <cell r="C25">
            <v>1000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102</v>
          </cell>
          <cell r="I25">
            <v>3.2000000000000001E-2</v>
          </cell>
          <cell r="K25">
            <v>0.55200000000000005</v>
          </cell>
          <cell r="L25">
            <v>1.4000000000000002E-2</v>
          </cell>
          <cell r="M25">
            <v>0</v>
          </cell>
          <cell r="N25">
            <v>119.36400000000002</v>
          </cell>
          <cell r="O25">
            <v>124.68</v>
          </cell>
          <cell r="P25">
            <v>22.096</v>
          </cell>
          <cell r="Q25">
            <v>0.62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383</v>
          </cell>
        </row>
        <row r="26"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K26">
            <v>2.76</v>
          </cell>
          <cell r="L26">
            <v>7.0000000000000007E-2</v>
          </cell>
          <cell r="N26">
            <v>596.82000000000005</v>
          </cell>
          <cell r="O26">
            <v>623.4</v>
          </cell>
          <cell r="P26">
            <v>110.48</v>
          </cell>
          <cell r="Q26">
            <v>3.1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 t="str">
            <v>КЕФИР, АЦИДОФИЛИН, ПРОСТОКВАША, РЯЖЕНКА, АЙРАН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8</v>
          </cell>
          <cell r="H27">
            <v>100</v>
          </cell>
          <cell r="I27">
            <v>0.08</v>
          </cell>
          <cell r="J27">
            <v>14</v>
          </cell>
          <cell r="K27">
            <v>1.4</v>
          </cell>
          <cell r="L27">
            <v>40</v>
          </cell>
          <cell r="M27">
            <v>0.6</v>
          </cell>
          <cell r="N27">
            <v>240</v>
          </cell>
          <cell r="O27">
            <v>180</v>
          </cell>
          <cell r="P27">
            <v>28</v>
          </cell>
          <cell r="Q27">
            <v>0.2</v>
          </cell>
          <cell r="R27">
            <v>0</v>
          </cell>
          <cell r="S27">
            <v>12</v>
          </cell>
          <cell r="T27">
            <v>7.3</v>
          </cell>
          <cell r="U27">
            <v>1</v>
          </cell>
          <cell r="V27">
            <v>386</v>
          </cell>
        </row>
        <row r="28">
          <cell r="D28">
            <v>200</v>
          </cell>
          <cell r="E28">
            <v>5.8</v>
          </cell>
          <cell r="F28">
            <v>5</v>
          </cell>
          <cell r="G28">
            <v>8</v>
          </cell>
          <cell r="H28">
            <v>100</v>
          </cell>
          <cell r="I28">
            <v>0.08</v>
          </cell>
          <cell r="K28">
            <v>1.4</v>
          </cell>
          <cell r="L28">
            <v>40</v>
          </cell>
          <cell r="N28">
            <v>240</v>
          </cell>
          <cell r="O28">
            <v>180</v>
          </cell>
          <cell r="P28">
            <v>28</v>
          </cell>
          <cell r="Q28">
            <v>0.2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A29" t="str">
            <v>НАПИТОК ИЗ ПЛОДОВ ШИПОВНИКА</v>
          </cell>
          <cell r="B29">
            <v>200</v>
          </cell>
          <cell r="C29">
            <v>1000</v>
          </cell>
          <cell r="D29">
            <v>200</v>
          </cell>
          <cell r="E29">
            <v>0.67800000000000005</v>
          </cell>
          <cell r="F29">
            <v>0.27800000000000002</v>
          </cell>
          <cell r="G29">
            <v>20.76</v>
          </cell>
          <cell r="H29">
            <v>88.2</v>
          </cell>
          <cell r="I29">
            <v>1.2E-2</v>
          </cell>
          <cell r="J29">
            <v>5.6</v>
          </cell>
          <cell r="K29">
            <v>100</v>
          </cell>
          <cell r="L29">
            <v>0</v>
          </cell>
          <cell r="M29">
            <v>0</v>
          </cell>
          <cell r="N29">
            <v>21.34</v>
          </cell>
          <cell r="O29">
            <v>3.44</v>
          </cell>
          <cell r="P29">
            <v>3.44</v>
          </cell>
          <cell r="Q29">
            <v>0.63400000000000001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388</v>
          </cell>
        </row>
        <row r="30">
          <cell r="D30">
            <v>1000</v>
          </cell>
          <cell r="E30">
            <v>3.39</v>
          </cell>
          <cell r="F30">
            <v>1.39</v>
          </cell>
          <cell r="G30">
            <v>103.8</v>
          </cell>
          <cell r="H30">
            <v>441</v>
          </cell>
          <cell r="I30">
            <v>0.06</v>
          </cell>
          <cell r="K30">
            <v>500</v>
          </cell>
          <cell r="L30">
            <v>0</v>
          </cell>
          <cell r="N30">
            <v>106.7</v>
          </cell>
          <cell r="O30">
            <v>17.2</v>
          </cell>
          <cell r="P30">
            <v>17.2</v>
          </cell>
          <cell r="Q30">
            <v>3.17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 t="str">
            <v>СОК ФРУКТОВЫЙ</v>
          </cell>
          <cell r="B31">
            <v>200</v>
          </cell>
          <cell r="C31">
            <v>200</v>
          </cell>
          <cell r="D31">
            <v>200</v>
          </cell>
          <cell r="E31">
            <v>1</v>
          </cell>
          <cell r="F31">
            <v>0.2</v>
          </cell>
          <cell r="G31">
            <v>20.2</v>
          </cell>
          <cell r="H31">
            <v>86.6</v>
          </cell>
          <cell r="I31">
            <v>0.02</v>
          </cell>
          <cell r="J31">
            <v>1.1000000000000001</v>
          </cell>
          <cell r="K31">
            <v>4</v>
          </cell>
          <cell r="L31">
            <v>0</v>
          </cell>
          <cell r="M31">
            <v>0.2</v>
          </cell>
          <cell r="N31">
            <v>14</v>
          </cell>
          <cell r="O31">
            <v>14</v>
          </cell>
          <cell r="P31">
            <v>8</v>
          </cell>
          <cell r="Q31">
            <v>2.8</v>
          </cell>
          <cell r="R31">
            <v>0</v>
          </cell>
          <cell r="S31">
            <v>1.3</v>
          </cell>
          <cell r="T31">
            <v>0</v>
          </cell>
          <cell r="U31">
            <v>0</v>
          </cell>
          <cell r="V31" t="str">
            <v>ПР</v>
          </cell>
        </row>
        <row r="32">
          <cell r="D32">
            <v>200</v>
          </cell>
          <cell r="E32">
            <v>1</v>
          </cell>
          <cell r="F32">
            <v>0.2</v>
          </cell>
          <cell r="G32">
            <v>20.2</v>
          </cell>
          <cell r="H32">
            <v>86.6</v>
          </cell>
          <cell r="I32">
            <v>0.02</v>
          </cell>
          <cell r="K32">
            <v>4</v>
          </cell>
          <cell r="M32">
            <v>0.2</v>
          </cell>
          <cell r="N32">
            <v>14</v>
          </cell>
          <cell r="O32">
            <v>14</v>
          </cell>
          <cell r="P32">
            <v>8</v>
          </cell>
          <cell r="Q32">
            <v>2.8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 t="str">
            <v xml:space="preserve">МОЛОКО </v>
          </cell>
          <cell r="B33">
            <v>200</v>
          </cell>
          <cell r="C33">
            <v>200</v>
          </cell>
          <cell r="D33">
            <v>200</v>
          </cell>
          <cell r="E33">
            <v>5.8</v>
          </cell>
          <cell r="F33">
            <v>5</v>
          </cell>
          <cell r="G33">
            <v>9.6</v>
          </cell>
          <cell r="H33">
            <v>107</v>
          </cell>
          <cell r="I33">
            <v>0.08</v>
          </cell>
          <cell r="J33">
            <v>14</v>
          </cell>
          <cell r="K33">
            <v>2.6</v>
          </cell>
          <cell r="L33">
            <v>40</v>
          </cell>
          <cell r="M33">
            <v>0</v>
          </cell>
          <cell r="N33">
            <v>240</v>
          </cell>
          <cell r="O33">
            <v>180</v>
          </cell>
          <cell r="P33">
            <v>28</v>
          </cell>
          <cell r="Q33">
            <v>0.2</v>
          </cell>
          <cell r="R33">
            <v>0.3</v>
          </cell>
          <cell r="S33">
            <v>12</v>
          </cell>
          <cell r="T33">
            <v>3.6</v>
          </cell>
          <cell r="U33">
            <v>1</v>
          </cell>
          <cell r="V33" t="str">
            <v>ПР</v>
          </cell>
        </row>
        <row r="34">
          <cell r="D34">
            <v>200</v>
          </cell>
          <cell r="E34">
            <v>5.8</v>
          </cell>
          <cell r="F34">
            <v>5</v>
          </cell>
          <cell r="G34">
            <v>9.6</v>
          </cell>
          <cell r="H34">
            <v>107</v>
          </cell>
          <cell r="I34">
            <v>0.08</v>
          </cell>
          <cell r="K34">
            <v>2.6</v>
          </cell>
          <cell r="L34">
            <v>40</v>
          </cell>
          <cell r="N34">
            <v>240</v>
          </cell>
          <cell r="O34">
            <v>180</v>
          </cell>
          <cell r="P34">
            <v>28</v>
          </cell>
          <cell r="Q34">
            <v>0.2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</sheetData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 с 7 до 11 лет"/>
      <sheetName val="Лист1"/>
      <sheetName val="РП с 7 до 11 лет"/>
      <sheetName val="Лист1 с 7 до 11 лет"/>
      <sheetName val="Лист2"/>
      <sheetName val="нормы"/>
      <sheetName val="расчеты"/>
      <sheetName val="салаты"/>
      <sheetName val="ТК_салаты_1-33"/>
      <sheetName val="мясо"/>
      <sheetName val="ТК_мясо_34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НАПИТКИ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КОМПОТ ИЗ СВЕЖИХ ПЛОДОВ (ЯБЛОКИ)</v>
          </cell>
          <cell r="B5">
            <v>200</v>
          </cell>
          <cell r="C5">
            <v>200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0.9</v>
          </cell>
          <cell r="K5">
            <v>0</v>
          </cell>
          <cell r="L5">
            <v>0</v>
          </cell>
          <cell r="M5">
            <v>14.180000000000001</v>
          </cell>
          <cell r="N5">
            <v>4.4000000000000004</v>
          </cell>
          <cell r="O5">
            <v>5.14</v>
          </cell>
          <cell r="P5">
            <v>0.95199999999999996</v>
          </cell>
          <cell r="Q5">
            <v>342</v>
          </cell>
          <cell r="R5">
            <v>2011</v>
          </cell>
        </row>
        <row r="6">
          <cell r="A6" t="str">
            <v>КОМПОТ ИЗ КУРАГИ</v>
          </cell>
          <cell r="B6">
            <v>0</v>
          </cell>
          <cell r="C6">
            <v>0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J6">
            <v>4.5</v>
          </cell>
          <cell r="K6">
            <v>0</v>
          </cell>
          <cell r="L6">
            <v>0</v>
          </cell>
          <cell r="M6">
            <v>70.900000000000006</v>
          </cell>
          <cell r="N6">
            <v>22</v>
          </cell>
          <cell r="O6">
            <v>25.7</v>
          </cell>
          <cell r="P6">
            <v>4.76</v>
          </cell>
          <cell r="Q6">
            <v>0</v>
          </cell>
          <cell r="R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200</v>
          </cell>
          <cell r="D7">
            <v>200</v>
          </cell>
          <cell r="E7">
            <v>0.34599999999999997</v>
          </cell>
          <cell r="F7">
            <v>7.5999999999999998E-2</v>
          </cell>
          <cell r="G7">
            <v>29.85</v>
          </cell>
          <cell r="H7">
            <v>122.2</v>
          </cell>
          <cell r="I7">
            <v>2.1999999999999999E-2</v>
          </cell>
          <cell r="J7">
            <v>0</v>
          </cell>
          <cell r="K7">
            <v>0</v>
          </cell>
          <cell r="L7">
            <v>0</v>
          </cell>
          <cell r="M7">
            <v>20.32</v>
          </cell>
          <cell r="N7">
            <v>19.36</v>
          </cell>
          <cell r="O7">
            <v>8.1199999999999992</v>
          </cell>
          <cell r="P7">
            <v>0.45</v>
          </cell>
          <cell r="Q7">
            <v>348</v>
          </cell>
          <cell r="R7">
            <v>2011</v>
          </cell>
        </row>
        <row r="8">
          <cell r="A8" t="str">
            <v>КОМПОТ ИЗ СМОРОДИНЫ</v>
          </cell>
          <cell r="B8">
            <v>0</v>
          </cell>
          <cell r="C8">
            <v>0</v>
          </cell>
          <cell r="D8">
            <v>1000</v>
          </cell>
          <cell r="E8">
            <v>1.73</v>
          </cell>
          <cell r="F8">
            <v>0.38</v>
          </cell>
          <cell r="G8">
            <v>149.25</v>
          </cell>
          <cell r="H8">
            <v>611</v>
          </cell>
          <cell r="I8">
            <v>0.11</v>
          </cell>
          <cell r="J8">
            <v>0</v>
          </cell>
          <cell r="K8">
            <v>0</v>
          </cell>
          <cell r="L8">
            <v>0</v>
          </cell>
          <cell r="M8">
            <v>101.6</v>
          </cell>
          <cell r="N8">
            <v>96.8</v>
          </cell>
          <cell r="O8">
            <v>40.6</v>
          </cell>
          <cell r="P8">
            <v>2.25</v>
          </cell>
          <cell r="Q8">
            <v>0</v>
          </cell>
          <cell r="R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200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J9">
            <v>0.72599999999999998</v>
          </cell>
          <cell r="K9">
            <v>0</v>
          </cell>
          <cell r="L9">
            <v>0</v>
          </cell>
          <cell r="M9">
            <v>32.479999999999997</v>
          </cell>
          <cell r="N9">
            <v>23.44</v>
          </cell>
          <cell r="O9">
            <v>17.46</v>
          </cell>
          <cell r="P9">
            <v>0.69799999999999995</v>
          </cell>
          <cell r="Q9">
            <v>349</v>
          </cell>
          <cell r="R9">
            <v>2011</v>
          </cell>
        </row>
        <row r="10">
          <cell r="A10" t="str">
            <v>КОМПОТ ИЗ ЧЕРНОСЛИВА</v>
          </cell>
          <cell r="B10">
            <v>0</v>
          </cell>
          <cell r="C10">
            <v>0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J10">
            <v>3.63</v>
          </cell>
          <cell r="K10">
            <v>0</v>
          </cell>
          <cell r="L10">
            <v>0</v>
          </cell>
          <cell r="M10">
            <v>162.4</v>
          </cell>
          <cell r="N10">
            <v>117.2</v>
          </cell>
          <cell r="O10">
            <v>87.3</v>
          </cell>
          <cell r="P10">
            <v>3.49</v>
          </cell>
          <cell r="Q10">
            <v>0</v>
          </cell>
          <cell r="R10">
            <v>0</v>
          </cell>
        </row>
        <row r="11">
          <cell r="A11" t="str">
            <v>КОМПОТ ИЗ ПЛОДОВ ИЛИ ЯГОД СВЕЖИХ</v>
          </cell>
          <cell r="B11">
            <v>200</v>
          </cell>
          <cell r="C11">
            <v>200</v>
          </cell>
          <cell r="D11">
            <v>200</v>
          </cell>
          <cell r="E11">
            <v>0.14799999999999999</v>
          </cell>
          <cell r="F11">
            <v>0.08</v>
          </cell>
          <cell r="G11">
            <v>24.492000000000001</v>
          </cell>
          <cell r="H11">
            <v>114.6</v>
          </cell>
          <cell r="I11">
            <v>6.0000000000000001E-3</v>
          </cell>
          <cell r="J11">
            <v>24</v>
          </cell>
          <cell r="K11">
            <v>0</v>
          </cell>
          <cell r="L11">
            <v>0</v>
          </cell>
          <cell r="M11">
            <v>14</v>
          </cell>
          <cell r="N11">
            <v>8.94</v>
          </cell>
          <cell r="O11">
            <v>5.58</v>
          </cell>
          <cell r="P11">
            <v>0.13800000000000001</v>
          </cell>
          <cell r="Q11">
            <v>350</v>
          </cell>
          <cell r="R11">
            <v>2011</v>
          </cell>
        </row>
        <row r="12">
          <cell r="A12" t="str">
            <v>КОМПОТ ИЗ  КЛУБНИКИ</v>
          </cell>
          <cell r="B12">
            <v>0</v>
          </cell>
          <cell r="C12">
            <v>0</v>
          </cell>
          <cell r="D12">
            <v>1000</v>
          </cell>
          <cell r="E12">
            <v>0.74</v>
          </cell>
          <cell r="F12">
            <v>0.4</v>
          </cell>
          <cell r="G12">
            <v>122.46</v>
          </cell>
          <cell r="H12">
            <v>573</v>
          </cell>
          <cell r="I12">
            <v>0.03</v>
          </cell>
          <cell r="J12">
            <v>120</v>
          </cell>
          <cell r="K12">
            <v>0</v>
          </cell>
          <cell r="L12">
            <v>0</v>
          </cell>
          <cell r="M12">
            <v>70</v>
          </cell>
          <cell r="N12">
            <v>44.7</v>
          </cell>
          <cell r="O12">
            <v>27.9</v>
          </cell>
          <cell r="P12">
            <v>0.69</v>
          </cell>
          <cell r="Q12">
            <v>0</v>
          </cell>
          <cell r="R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7.0000000000000007E-2</v>
          </cell>
          <cell r="F13">
            <v>0.02</v>
          </cell>
          <cell r="G13">
            <v>15</v>
          </cell>
          <cell r="H13">
            <v>60</v>
          </cell>
          <cell r="I13">
            <v>0</v>
          </cell>
          <cell r="J13">
            <v>0.03</v>
          </cell>
          <cell r="K13">
            <v>0</v>
          </cell>
          <cell r="L13">
            <v>0</v>
          </cell>
          <cell r="M13">
            <v>11.1</v>
          </cell>
          <cell r="N13">
            <v>2.8</v>
          </cell>
          <cell r="O13">
            <v>1.4</v>
          </cell>
          <cell r="P13">
            <v>0.28000000000000003</v>
          </cell>
          <cell r="Q13">
            <v>376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200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J14">
            <v>0.03</v>
          </cell>
          <cell r="K14">
            <v>0</v>
          </cell>
          <cell r="L14">
            <v>0</v>
          </cell>
          <cell r="M14">
            <v>11.1</v>
          </cell>
          <cell r="N14">
            <v>2.8</v>
          </cell>
          <cell r="O14">
            <v>1.4</v>
          </cell>
          <cell r="P14">
            <v>0.28000000000000003</v>
          </cell>
          <cell r="Q14">
            <v>0</v>
          </cell>
          <cell r="R14">
            <v>0</v>
          </cell>
        </row>
        <row r="15">
          <cell r="A15" t="str">
            <v>ЧАЙ С САХАРОМ И ЛИМОНОМ</v>
          </cell>
          <cell r="B15">
            <v>200</v>
          </cell>
          <cell r="C15" t="str">
            <v>200/15/7</v>
          </cell>
          <cell r="D15">
            <v>200</v>
          </cell>
          <cell r="E15">
            <v>0.13</v>
          </cell>
          <cell r="F15">
            <v>0.02</v>
          </cell>
          <cell r="G15">
            <v>15.2</v>
          </cell>
          <cell r="H15">
            <v>62</v>
          </cell>
          <cell r="I15">
            <v>0</v>
          </cell>
          <cell r="J15">
            <v>2.83</v>
          </cell>
          <cell r="K15">
            <v>0</v>
          </cell>
          <cell r="L15">
            <v>0</v>
          </cell>
          <cell r="M15">
            <v>14.2</v>
          </cell>
          <cell r="N15">
            <v>4.4000000000000004</v>
          </cell>
          <cell r="O15">
            <v>2.4</v>
          </cell>
          <cell r="P15">
            <v>0.36</v>
          </cell>
          <cell r="Q15">
            <v>377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200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J16">
            <v>2.83</v>
          </cell>
          <cell r="K16">
            <v>0</v>
          </cell>
          <cell r="L16">
            <v>0</v>
          </cell>
          <cell r="M16">
            <v>14.2</v>
          </cell>
          <cell r="N16">
            <v>4.4000000000000004</v>
          </cell>
          <cell r="O16">
            <v>2.4</v>
          </cell>
          <cell r="P16">
            <v>0.36</v>
          </cell>
          <cell r="Q16">
            <v>0</v>
          </cell>
          <cell r="R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1.52</v>
          </cell>
          <cell r="F17">
            <v>1.35</v>
          </cell>
          <cell r="G17">
            <v>15.9</v>
          </cell>
          <cell r="H17">
            <v>81</v>
          </cell>
          <cell r="I17">
            <v>0.04</v>
          </cell>
          <cell r="J17">
            <v>1.33</v>
          </cell>
          <cell r="K17">
            <v>10</v>
          </cell>
          <cell r="L17">
            <v>0</v>
          </cell>
          <cell r="M17">
            <v>126.6</v>
          </cell>
          <cell r="N17">
            <v>92.8</v>
          </cell>
          <cell r="O17">
            <v>15.4</v>
          </cell>
          <cell r="P17">
            <v>0.41</v>
          </cell>
          <cell r="Q17">
            <v>378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200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J18">
            <v>1.33</v>
          </cell>
          <cell r="K18">
            <v>10</v>
          </cell>
          <cell r="L18">
            <v>0</v>
          </cell>
          <cell r="M18">
            <v>126.6</v>
          </cell>
          <cell r="N18">
            <v>92.8</v>
          </cell>
          <cell r="O18">
            <v>15.4</v>
          </cell>
          <cell r="P18">
            <v>0.41</v>
          </cell>
          <cell r="Q18">
            <v>0</v>
          </cell>
          <cell r="R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200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J19">
            <v>1.3</v>
          </cell>
          <cell r="K19">
            <v>20</v>
          </cell>
          <cell r="L19">
            <v>0</v>
          </cell>
          <cell r="M19">
            <v>125.78</v>
          </cell>
          <cell r="N19">
            <v>90</v>
          </cell>
          <cell r="O19">
            <v>14</v>
          </cell>
          <cell r="P19">
            <v>0.13400000000000001</v>
          </cell>
          <cell r="Q19">
            <v>379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J20">
            <v>6.5</v>
          </cell>
          <cell r="K20">
            <v>100</v>
          </cell>
          <cell r="L20">
            <v>0</v>
          </cell>
          <cell r="M20">
            <v>628.9</v>
          </cell>
          <cell r="N20">
            <v>450</v>
          </cell>
          <cell r="O20">
            <v>70</v>
          </cell>
          <cell r="P20">
            <v>0.67</v>
          </cell>
          <cell r="Q20">
            <v>0</v>
          </cell>
          <cell r="R20">
            <v>0</v>
          </cell>
        </row>
        <row r="21">
          <cell r="A21" t="str">
            <v>КОФЕЙНЫЙ НАПИТОК С МОЛОКОМ СГУЩЕНЫМ</v>
          </cell>
          <cell r="B21">
            <v>200</v>
          </cell>
          <cell r="C21">
            <v>200</v>
          </cell>
          <cell r="D21">
            <v>200</v>
          </cell>
          <cell r="E21">
            <v>2.944</v>
          </cell>
          <cell r="F21">
            <v>1.988</v>
          </cell>
          <cell r="G21">
            <v>20.922000000000001</v>
          </cell>
          <cell r="H21">
            <v>113.4</v>
          </cell>
          <cell r="I21">
            <v>2.1999999999999999E-2</v>
          </cell>
          <cell r="J21">
            <v>0.38</v>
          </cell>
          <cell r="K21">
            <v>10</v>
          </cell>
          <cell r="L21">
            <v>0</v>
          </cell>
          <cell r="M21">
            <v>128.78</v>
          </cell>
          <cell r="N21">
            <v>86.56</v>
          </cell>
          <cell r="O21">
            <v>12.880000000000003</v>
          </cell>
          <cell r="P21">
            <v>7.8E-2</v>
          </cell>
          <cell r="Q21">
            <v>380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1000</v>
          </cell>
          <cell r="E22">
            <v>14.72</v>
          </cell>
          <cell r="F22">
            <v>9.94</v>
          </cell>
          <cell r="G22">
            <v>104.61</v>
          </cell>
          <cell r="H22">
            <v>567</v>
          </cell>
          <cell r="I22">
            <v>0.11</v>
          </cell>
          <cell r="J22">
            <v>1.9</v>
          </cell>
          <cell r="K22">
            <v>50</v>
          </cell>
          <cell r="L22">
            <v>0</v>
          </cell>
          <cell r="M22">
            <v>643.9</v>
          </cell>
          <cell r="N22">
            <v>432.8</v>
          </cell>
          <cell r="O22">
            <v>64.400000000000006</v>
          </cell>
          <cell r="P22">
            <v>0.39</v>
          </cell>
          <cell r="Q22">
            <v>0</v>
          </cell>
          <cell r="R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200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1.5880000000000001</v>
          </cell>
          <cell r="K23">
            <v>24.4</v>
          </cell>
          <cell r="L23">
            <v>0</v>
          </cell>
          <cell r="M23">
            <v>152.22</v>
          </cell>
          <cell r="N23">
            <v>124.55999999999999</v>
          </cell>
          <cell r="O23">
            <v>21.34</v>
          </cell>
          <cell r="P23">
            <v>0.47799999999999998</v>
          </cell>
          <cell r="Q23">
            <v>382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J24">
            <v>7.94</v>
          </cell>
          <cell r="K24">
            <v>122</v>
          </cell>
          <cell r="L24">
            <v>0</v>
          </cell>
          <cell r="M24">
            <v>761.1</v>
          </cell>
          <cell r="N24">
            <v>622.79999999999995</v>
          </cell>
          <cell r="O24">
            <v>106.7</v>
          </cell>
          <cell r="P24">
            <v>2.39</v>
          </cell>
          <cell r="Q24">
            <v>0</v>
          </cell>
          <cell r="R24">
            <v>0</v>
          </cell>
        </row>
        <row r="25">
          <cell r="A25" t="str">
            <v>КАКАО C МОЛОКОМ СГУЩЕНЫМ</v>
          </cell>
          <cell r="B25">
            <v>200</v>
          </cell>
          <cell r="C25">
            <v>200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157.6</v>
          </cell>
          <cell r="I25">
            <v>3.2000000000000001E-2</v>
          </cell>
          <cell r="J25">
            <v>0.55200000000000005</v>
          </cell>
          <cell r="K25">
            <v>1.4000000000000002E-2</v>
          </cell>
          <cell r="L25">
            <v>0</v>
          </cell>
          <cell r="M25">
            <v>119.36400000000002</v>
          </cell>
          <cell r="N25">
            <v>124.68</v>
          </cell>
          <cell r="O25">
            <v>22.096</v>
          </cell>
          <cell r="P25">
            <v>0.62</v>
          </cell>
          <cell r="Q25">
            <v>383</v>
          </cell>
          <cell r="R25">
            <v>2011</v>
          </cell>
        </row>
        <row r="26">
          <cell r="A26" t="str">
            <v xml:space="preserve">КИСЕЛЬ  ЯГОДНЫЙ </v>
          </cell>
          <cell r="B26">
            <v>0</v>
          </cell>
          <cell r="C26">
            <v>0</v>
          </cell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J26">
            <v>2.76</v>
          </cell>
          <cell r="K26">
            <v>7.0000000000000007E-2</v>
          </cell>
          <cell r="L26">
            <v>0</v>
          </cell>
          <cell r="M26">
            <v>596.82000000000005</v>
          </cell>
          <cell r="N26">
            <v>623.4</v>
          </cell>
          <cell r="O26">
            <v>110.48</v>
          </cell>
          <cell r="P26">
            <v>3.1</v>
          </cell>
          <cell r="Q26">
            <v>0</v>
          </cell>
          <cell r="R26">
            <v>0</v>
          </cell>
        </row>
        <row r="27">
          <cell r="A27" t="str">
            <v xml:space="preserve">МОЛОКО 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9.6</v>
          </cell>
          <cell r="H27">
            <v>107</v>
          </cell>
          <cell r="I27">
            <v>0.08</v>
          </cell>
          <cell r="J27">
            <v>2.6</v>
          </cell>
          <cell r="K27">
            <v>40</v>
          </cell>
          <cell r="L27">
            <v>0</v>
          </cell>
          <cell r="M27">
            <v>240</v>
          </cell>
          <cell r="N27">
            <v>180</v>
          </cell>
          <cell r="O27">
            <v>28</v>
          </cell>
          <cell r="P27">
            <v>0.2</v>
          </cell>
          <cell r="Q27" t="str">
            <v>ПР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200</v>
          </cell>
          <cell r="E28">
            <v>5.8</v>
          </cell>
          <cell r="F28">
            <v>5</v>
          </cell>
          <cell r="G28">
            <v>9.6</v>
          </cell>
          <cell r="H28">
            <v>107</v>
          </cell>
          <cell r="I28">
            <v>0.08</v>
          </cell>
          <cell r="J28">
            <v>2.6</v>
          </cell>
          <cell r="K28">
            <v>40</v>
          </cell>
          <cell r="L28">
            <v>0</v>
          </cell>
          <cell r="M28">
            <v>240</v>
          </cell>
          <cell r="N28">
            <v>180</v>
          </cell>
          <cell r="O28">
            <v>28</v>
          </cell>
          <cell r="P28">
            <v>0.2</v>
          </cell>
          <cell r="Q28">
            <v>0</v>
          </cell>
          <cell r="R28">
            <v>0</v>
          </cell>
        </row>
        <row r="29">
          <cell r="A29" t="str">
            <v>КЕФИР, АЦИДОФИЛИН, ПРОСТОКВАША, РЯЖЕНКА, АЙРАН</v>
          </cell>
          <cell r="B29">
            <v>200</v>
          </cell>
          <cell r="C29">
            <v>200</v>
          </cell>
          <cell r="D29">
            <v>200</v>
          </cell>
          <cell r="E29">
            <v>5.8</v>
          </cell>
          <cell r="F29">
            <v>5</v>
          </cell>
          <cell r="G29">
            <v>8</v>
          </cell>
          <cell r="H29">
            <v>100</v>
          </cell>
          <cell r="I29">
            <v>0.08</v>
          </cell>
          <cell r="J29">
            <v>40</v>
          </cell>
          <cell r="K29">
            <v>40</v>
          </cell>
          <cell r="L29">
            <v>0</v>
          </cell>
          <cell r="M29">
            <v>240</v>
          </cell>
          <cell r="N29">
            <v>180</v>
          </cell>
          <cell r="O29">
            <v>28</v>
          </cell>
          <cell r="P29">
            <v>0.2</v>
          </cell>
          <cell r="Q29">
            <v>386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200</v>
          </cell>
          <cell r="E30">
            <v>5.8</v>
          </cell>
          <cell r="F30">
            <v>5</v>
          </cell>
          <cell r="G30">
            <v>8</v>
          </cell>
          <cell r="H30">
            <v>100</v>
          </cell>
          <cell r="I30">
            <v>0.08</v>
          </cell>
          <cell r="J30">
            <v>40</v>
          </cell>
          <cell r="K30">
            <v>40</v>
          </cell>
          <cell r="L30">
            <v>0</v>
          </cell>
          <cell r="M30">
            <v>240</v>
          </cell>
          <cell r="N30">
            <v>180</v>
          </cell>
          <cell r="O30">
            <v>28</v>
          </cell>
          <cell r="P30">
            <v>0.2</v>
          </cell>
          <cell r="Q30">
            <v>0</v>
          </cell>
          <cell r="R30">
            <v>0</v>
          </cell>
        </row>
        <row r="31">
          <cell r="A31" t="str">
            <v>НАПИТОК ИЗ ПЛОДОВ ШИПОВНИКА</v>
          </cell>
          <cell r="B31">
            <v>200</v>
          </cell>
          <cell r="C31">
            <v>200</v>
          </cell>
          <cell r="D31">
            <v>200</v>
          </cell>
          <cell r="E31">
            <v>0.67800000000000005</v>
          </cell>
          <cell r="F31">
            <v>0.27800000000000002</v>
          </cell>
          <cell r="G31">
            <v>20.76</v>
          </cell>
          <cell r="H31">
            <v>88.2</v>
          </cell>
          <cell r="I31">
            <v>1.2E-2</v>
          </cell>
          <cell r="J31">
            <v>100</v>
          </cell>
          <cell r="K31">
            <v>0</v>
          </cell>
          <cell r="L31">
            <v>0</v>
          </cell>
          <cell r="M31">
            <v>21.34</v>
          </cell>
          <cell r="N31">
            <v>3.44</v>
          </cell>
          <cell r="O31">
            <v>3.44</v>
          </cell>
          <cell r="P31">
            <v>0.63400000000000001</v>
          </cell>
          <cell r="Q31">
            <v>388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1000</v>
          </cell>
          <cell r="E32">
            <v>3.39</v>
          </cell>
          <cell r="F32">
            <v>1.39</v>
          </cell>
          <cell r="G32">
            <v>103.8</v>
          </cell>
          <cell r="H32">
            <v>441</v>
          </cell>
          <cell r="I32">
            <v>0.06</v>
          </cell>
          <cell r="J32">
            <v>500</v>
          </cell>
          <cell r="K32">
            <v>0</v>
          </cell>
          <cell r="L32">
            <v>0</v>
          </cell>
          <cell r="M32">
            <v>106.7</v>
          </cell>
          <cell r="N32">
            <v>17.2</v>
          </cell>
          <cell r="O32">
            <v>17.2</v>
          </cell>
          <cell r="P32">
            <v>3.17</v>
          </cell>
          <cell r="Q32">
            <v>0</v>
          </cell>
          <cell r="R32">
            <v>0</v>
          </cell>
        </row>
        <row r="33">
          <cell r="A33" t="str">
            <v>СОК ФРУКТОВЫЙ</v>
          </cell>
          <cell r="B33">
            <v>200</v>
          </cell>
          <cell r="C33">
            <v>200</v>
          </cell>
          <cell r="D33">
            <v>200</v>
          </cell>
          <cell r="E33">
            <v>1</v>
          </cell>
          <cell r="F33">
            <v>0.2</v>
          </cell>
          <cell r="G33">
            <v>20.2</v>
          </cell>
          <cell r="H33">
            <v>86.6</v>
          </cell>
          <cell r="I33">
            <v>0.02</v>
          </cell>
          <cell r="J33">
            <v>4</v>
          </cell>
          <cell r="K33">
            <v>0</v>
          </cell>
          <cell r="L33">
            <v>0.2</v>
          </cell>
          <cell r="M33">
            <v>14</v>
          </cell>
          <cell r="N33">
            <v>14</v>
          </cell>
          <cell r="O33">
            <v>8</v>
          </cell>
          <cell r="P33">
            <v>2.8</v>
          </cell>
          <cell r="Q33" t="str">
            <v>ПР</v>
          </cell>
          <cell r="R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200</v>
          </cell>
          <cell r="E34">
            <v>1</v>
          </cell>
          <cell r="F34">
            <v>0.2</v>
          </cell>
          <cell r="G34">
            <v>20.2</v>
          </cell>
          <cell r="H34">
            <v>86.6</v>
          </cell>
          <cell r="I34">
            <v>0.02</v>
          </cell>
          <cell r="J34">
            <v>4</v>
          </cell>
          <cell r="K34">
            <v>0</v>
          </cell>
          <cell r="L34">
            <v>0.2</v>
          </cell>
          <cell r="M34">
            <v>14</v>
          </cell>
          <cell r="N34">
            <v>14</v>
          </cell>
          <cell r="O34">
            <v>8</v>
          </cell>
          <cell r="P34">
            <v>2.8</v>
          </cell>
          <cell r="Q34">
            <v>0</v>
          </cell>
          <cell r="R34">
            <v>0</v>
          </cell>
        </row>
      </sheetData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48"/>
  <sheetViews>
    <sheetView tabSelected="1" topLeftCell="A40" zoomScaleNormal="100" workbookViewId="0">
      <selection sqref="A1:I48"/>
    </sheetView>
  </sheetViews>
  <sheetFormatPr defaultRowHeight="15" x14ac:dyDescent="0.25"/>
  <sheetData>
    <row r="1" spans="1:9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21" t="s">
        <v>21</v>
      </c>
      <c r="B2" s="21"/>
      <c r="C2" s="21"/>
      <c r="D2" s="21"/>
      <c r="E2" s="21"/>
      <c r="F2" s="21"/>
      <c r="G2" s="21"/>
      <c r="H2" s="21"/>
      <c r="I2" s="21"/>
    </row>
    <row r="3" spans="1:9" ht="15" customHeight="1" x14ac:dyDescent="0.25">
      <c r="A3" s="22" t="s">
        <v>22</v>
      </c>
      <c r="B3" s="22"/>
      <c r="C3" s="22"/>
      <c r="D3" s="22"/>
      <c r="E3" s="22"/>
      <c r="F3" s="22"/>
      <c r="G3" s="22"/>
      <c r="H3" s="22"/>
      <c r="I3" s="22"/>
    </row>
    <row r="4" spans="1:9" x14ac:dyDescent="0.25">
      <c r="A4" s="23" t="s">
        <v>15</v>
      </c>
      <c r="B4" s="23"/>
      <c r="C4" s="23"/>
      <c r="D4" s="23"/>
      <c r="E4" s="23"/>
      <c r="F4" s="23"/>
      <c r="G4" s="23"/>
      <c r="H4" s="23"/>
      <c r="I4" s="23"/>
    </row>
    <row r="5" spans="1:9" ht="15" customHeight="1" x14ac:dyDescent="0.25">
      <c r="A5" s="24" t="s">
        <v>1</v>
      </c>
      <c r="B5" s="24" t="s">
        <v>2</v>
      </c>
      <c r="C5" s="25" t="s">
        <v>3</v>
      </c>
      <c r="D5" s="26" t="s">
        <v>4</v>
      </c>
      <c r="E5" s="27"/>
      <c r="F5" s="28"/>
      <c r="G5" s="29" t="s">
        <v>5</v>
      </c>
      <c r="H5" s="29" t="s">
        <v>23</v>
      </c>
      <c r="I5" s="29" t="s">
        <v>24</v>
      </c>
    </row>
    <row r="6" spans="1:9" ht="45" x14ac:dyDescent="0.25">
      <c r="A6" s="30"/>
      <c r="B6" s="30"/>
      <c r="C6" s="31"/>
      <c r="D6" s="16" t="s">
        <v>6</v>
      </c>
      <c r="E6" s="16" t="s">
        <v>7</v>
      </c>
      <c r="F6" s="16" t="s">
        <v>8</v>
      </c>
      <c r="G6" s="32"/>
      <c r="H6" s="32"/>
      <c r="I6" s="32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5" t="s">
        <v>9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25</v>
      </c>
      <c r="B9" s="3" t="s">
        <v>26</v>
      </c>
      <c r="C9" s="1">
        <v>60</v>
      </c>
      <c r="D9" s="2">
        <v>0.7</v>
      </c>
      <c r="E9" s="2">
        <v>0.1</v>
      </c>
      <c r="F9" s="2">
        <v>2.2999999999999998</v>
      </c>
      <c r="G9" s="2">
        <v>12.8</v>
      </c>
      <c r="H9" s="2"/>
      <c r="I9" s="2">
        <v>14.98</v>
      </c>
    </row>
    <row r="10" spans="1:9" ht="33.75" x14ac:dyDescent="0.25">
      <c r="A10" s="1" t="s">
        <v>27</v>
      </c>
      <c r="B10" s="3" t="s">
        <v>28</v>
      </c>
      <c r="C10" s="1">
        <v>80</v>
      </c>
      <c r="D10" s="2">
        <v>10.9</v>
      </c>
      <c r="E10" s="2">
        <v>9.6999999999999993</v>
      </c>
      <c r="F10" s="2">
        <v>5.4</v>
      </c>
      <c r="G10" s="2">
        <v>152.9</v>
      </c>
      <c r="H10" s="2"/>
      <c r="I10" s="2">
        <v>46.72</v>
      </c>
    </row>
    <row r="11" spans="1:9" x14ac:dyDescent="0.25">
      <c r="A11" s="5" t="s">
        <v>29</v>
      </c>
      <c r="B11" s="13" t="s">
        <v>30</v>
      </c>
      <c r="C11" s="1">
        <v>60</v>
      </c>
      <c r="D11" s="2">
        <v>1</v>
      </c>
      <c r="E11" s="2">
        <v>6.1</v>
      </c>
      <c r="F11" s="2">
        <v>5.8</v>
      </c>
      <c r="G11" s="2">
        <v>81.5</v>
      </c>
      <c r="H11" s="2">
        <v>5.86</v>
      </c>
      <c r="I11" s="2">
        <v>5.86</v>
      </c>
    </row>
    <row r="12" spans="1:9" ht="33.75" x14ac:dyDescent="0.25">
      <c r="A12" s="1" t="s">
        <v>31</v>
      </c>
      <c r="B12" s="3" t="s">
        <v>32</v>
      </c>
      <c r="C12" s="1">
        <v>150</v>
      </c>
      <c r="D12" s="2">
        <v>3.7</v>
      </c>
      <c r="E12" s="2">
        <v>4.8</v>
      </c>
      <c r="F12" s="2">
        <v>36.5</v>
      </c>
      <c r="G12" s="2">
        <v>203.5</v>
      </c>
      <c r="H12" s="2">
        <v>16.93</v>
      </c>
      <c r="I12" s="2">
        <v>16.93</v>
      </c>
    </row>
    <row r="13" spans="1:9" x14ac:dyDescent="0.25">
      <c r="A13" s="1"/>
      <c r="B13" s="3"/>
      <c r="C13" s="1"/>
      <c r="D13" s="2"/>
      <c r="E13" s="2"/>
      <c r="F13" s="2"/>
      <c r="G13" s="2"/>
      <c r="H13" s="2"/>
      <c r="I13" s="2"/>
    </row>
    <row r="14" spans="1:9" ht="33.75" x14ac:dyDescent="0.25">
      <c r="A14" s="1" t="s">
        <v>33</v>
      </c>
      <c r="B14" s="3" t="s">
        <v>34</v>
      </c>
      <c r="C14" s="1">
        <v>100</v>
      </c>
      <c r="D14" s="2">
        <v>13.7</v>
      </c>
      <c r="E14" s="2">
        <v>13.1</v>
      </c>
      <c r="F14" s="2">
        <v>19.399999999999999</v>
      </c>
      <c r="G14" s="2">
        <v>221.3</v>
      </c>
      <c r="H14" s="2">
        <v>47.39</v>
      </c>
      <c r="I14" s="2">
        <v>67.14</v>
      </c>
    </row>
    <row r="15" spans="1:9" ht="33.75" x14ac:dyDescent="0.25">
      <c r="A15" s="1" t="str">
        <f>VLOOKUP($B15,[1]выпечка!$A$5:$V$56,22,FALSE)</f>
        <v>ПР</v>
      </c>
      <c r="B15" s="3" t="s">
        <v>16</v>
      </c>
      <c r="C15" s="8">
        <v>30</v>
      </c>
      <c r="D15" s="6">
        <v>2.2999999999999998</v>
      </c>
      <c r="E15" s="6">
        <v>0.3</v>
      </c>
      <c r="F15" s="6">
        <v>0.45</v>
      </c>
      <c r="G15" s="6">
        <v>70.14</v>
      </c>
      <c r="H15" s="1">
        <v>2.58</v>
      </c>
      <c r="I15" s="1">
        <v>2.58</v>
      </c>
    </row>
    <row r="16" spans="1:9" ht="45" x14ac:dyDescent="0.25">
      <c r="A16" s="1" t="s">
        <v>10</v>
      </c>
      <c r="B16" s="3" t="s">
        <v>18</v>
      </c>
      <c r="C16" s="8">
        <v>20</v>
      </c>
      <c r="D16" s="9">
        <v>1.1200000000000001</v>
      </c>
      <c r="E16" s="9">
        <v>0.22</v>
      </c>
      <c r="F16" s="9">
        <v>0.34</v>
      </c>
      <c r="G16" s="9">
        <v>45.98</v>
      </c>
      <c r="H16" s="2">
        <v>1.84</v>
      </c>
      <c r="I16" s="2">
        <v>1.84</v>
      </c>
    </row>
    <row r="17" spans="1:9" ht="33.75" x14ac:dyDescent="0.25">
      <c r="A17" s="1" t="str">
        <f>VLOOKUP($B17,[1]напитки!$A$5:$V$34,22,FALSE)</f>
        <v>ПР</v>
      </c>
      <c r="B17" s="3" t="s">
        <v>35</v>
      </c>
      <c r="C17" s="1">
        <f>VLOOKUP($B17,[1]напитки!$A$5:$V$34,2,FALSE)</f>
        <v>200</v>
      </c>
      <c r="D17" s="2">
        <f>VLOOKUP($B17,[1]напитки!$A$5:$V$34,5,FALSE)</f>
        <v>1</v>
      </c>
      <c r="E17" s="2">
        <f>VLOOKUP($B17,[1]напитки!$A$5:$V$34,6,FALSE)</f>
        <v>0.2</v>
      </c>
      <c r="F17" s="2">
        <f>VLOOKUP($B17,[1]напитки!$A$5:$V$34,7,FALSE)</f>
        <v>20.2</v>
      </c>
      <c r="G17" s="2">
        <f>VLOOKUP($B17,[1]напитки!$A$5:$V$34,8,FALSE)</f>
        <v>86.6</v>
      </c>
      <c r="H17" s="2"/>
      <c r="I17" s="2"/>
    </row>
    <row r="18" spans="1:9" ht="45" x14ac:dyDescent="0.25">
      <c r="A18" s="1" t="s">
        <v>10</v>
      </c>
      <c r="B18" s="3" t="s">
        <v>36</v>
      </c>
      <c r="C18" s="8">
        <v>125</v>
      </c>
      <c r="D18" s="9">
        <v>1</v>
      </c>
      <c r="E18" s="9">
        <v>0.2</v>
      </c>
      <c r="F18" s="9">
        <v>0.6</v>
      </c>
      <c r="G18" s="17">
        <v>96.6</v>
      </c>
      <c r="H18" s="2">
        <v>24.6</v>
      </c>
      <c r="I18" s="2">
        <v>24.6</v>
      </c>
    </row>
    <row r="19" spans="1:9" ht="22.5" x14ac:dyDescent="0.25">
      <c r="A19" s="1" t="s">
        <v>19</v>
      </c>
      <c r="B19" s="3" t="s">
        <v>14</v>
      </c>
      <c r="C19" s="8">
        <f>VLOOKUP($B19, [3]напитки!$A$1:$R$34, 2, FALSE)</f>
        <v>200</v>
      </c>
      <c r="D19" s="6">
        <v>0.2</v>
      </c>
      <c r="E19" s="6">
        <v>0</v>
      </c>
      <c r="F19" s="6">
        <v>6.4</v>
      </c>
      <c r="G19" s="7">
        <v>26.8</v>
      </c>
      <c r="H19" s="2">
        <v>2.8</v>
      </c>
      <c r="I19" s="2">
        <v>2.8</v>
      </c>
    </row>
    <row r="20" spans="1:9" x14ac:dyDescent="0.25">
      <c r="A20" s="1"/>
      <c r="B20" s="10" t="s">
        <v>11</v>
      </c>
      <c r="C20" s="19">
        <f>C19+C16+C15+C14+C12+C11+C18</f>
        <v>685</v>
      </c>
      <c r="D20" s="2">
        <f t="shared" ref="D20:G20" si="0">D19+D16+D15+D14+D12+D11+D18</f>
        <v>23.02</v>
      </c>
      <c r="E20" s="2">
        <f t="shared" si="0"/>
        <v>24.719999999999995</v>
      </c>
      <c r="F20" s="2">
        <f t="shared" si="0"/>
        <v>69.489999999999995</v>
      </c>
      <c r="G20" s="2">
        <f t="shared" si="0"/>
        <v>745.82</v>
      </c>
      <c r="H20" s="2">
        <f>SUM(H11:H19)</f>
        <v>102.00000000000001</v>
      </c>
      <c r="I20" s="2">
        <f>I19+I16+I15+I14+I12+I11+I18</f>
        <v>121.75</v>
      </c>
    </row>
    <row r="21" spans="1:9" x14ac:dyDescent="0.25">
      <c r="A21" s="1"/>
      <c r="B21" s="15" t="s">
        <v>12</v>
      </c>
      <c r="C21" s="1"/>
      <c r="D21" s="1"/>
      <c r="E21" s="1"/>
      <c r="F21" s="1"/>
      <c r="G21" s="1"/>
      <c r="H21" s="1"/>
      <c r="I21" s="1"/>
    </row>
    <row r="22" spans="1:9" x14ac:dyDescent="0.25">
      <c r="A22" s="1" t="str">
        <f>VLOOKUP($B22,[2]Напитки!$A$5:$V$34,22,FALSE)</f>
        <v>ПР</v>
      </c>
      <c r="B22" s="3" t="s">
        <v>13</v>
      </c>
      <c r="C22" s="1">
        <f>VLOOKUP($B22,[2]Напитки!$A$5:$Q$34,2,FALSE)</f>
        <v>200</v>
      </c>
      <c r="D22" s="2">
        <f>VLOOKUP($B22,[2]Напитки!$A$5:$Q$34,5,FALSE)</f>
        <v>5.8</v>
      </c>
      <c r="E22" s="2">
        <f>VLOOKUP($B22,[2]Напитки!$A$5:$Q$34,6,FALSE)</f>
        <v>5</v>
      </c>
      <c r="F22" s="2">
        <f>VLOOKUP($B22,[2]Напитки!$A$5:$Q$34,7,FALSE)</f>
        <v>9.6</v>
      </c>
      <c r="G22" s="2">
        <f>VLOOKUP($B22,[2]Напитки!$A$5:$Q$34,8,FALSE)</f>
        <v>107</v>
      </c>
      <c r="H22" s="2"/>
      <c r="I22" s="2">
        <f>I23</f>
        <v>13.8</v>
      </c>
    </row>
    <row r="23" spans="1:9" x14ac:dyDescent="0.25">
      <c r="A23" s="1"/>
      <c r="B23" s="12" t="s">
        <v>11</v>
      </c>
      <c r="C23" s="1">
        <f>SUM(C22)</f>
        <v>200</v>
      </c>
      <c r="D23" s="11">
        <f>SUM(D22)</f>
        <v>5.8</v>
      </c>
      <c r="E23" s="11">
        <f>SUM(E22)</f>
        <v>5</v>
      </c>
      <c r="F23" s="11">
        <f>SUM(F22)</f>
        <v>9.6</v>
      </c>
      <c r="G23" s="11">
        <f>SUM(G22)</f>
        <v>107</v>
      </c>
      <c r="H23" s="11"/>
      <c r="I23" s="11">
        <f>13.8</f>
        <v>13.8</v>
      </c>
    </row>
    <row r="24" spans="1:9" x14ac:dyDescent="0.25">
      <c r="A24" s="1"/>
      <c r="B24" s="15" t="s">
        <v>37</v>
      </c>
      <c r="C24" s="1"/>
      <c r="D24" s="2"/>
      <c r="E24" s="2"/>
      <c r="F24" s="2"/>
      <c r="G24" s="2"/>
      <c r="H24" s="2"/>
      <c r="I24" s="2"/>
    </row>
    <row r="25" spans="1:9" ht="33.75" x14ac:dyDescent="0.25">
      <c r="A25" s="1" t="s">
        <v>38</v>
      </c>
      <c r="B25" s="3" t="s">
        <v>39</v>
      </c>
      <c r="C25" s="8">
        <v>60</v>
      </c>
      <c r="D25" s="6">
        <v>1.33</v>
      </c>
      <c r="E25" s="6">
        <v>4.5</v>
      </c>
      <c r="F25" s="6">
        <v>4.5999999999999996</v>
      </c>
      <c r="G25" s="7">
        <v>76</v>
      </c>
      <c r="H25" s="2">
        <v>10.050000000000001</v>
      </c>
      <c r="I25" s="2">
        <v>10.050000000000001</v>
      </c>
    </row>
    <row r="26" spans="1:9" ht="33.75" x14ac:dyDescent="0.25">
      <c r="A26" s="5" t="s">
        <v>40</v>
      </c>
      <c r="B26" s="3" t="s">
        <v>41</v>
      </c>
      <c r="C26" s="8">
        <v>250</v>
      </c>
      <c r="D26" s="9">
        <v>5.49</v>
      </c>
      <c r="E26" s="9">
        <v>5.27</v>
      </c>
      <c r="F26" s="9">
        <v>13.34</v>
      </c>
      <c r="G26" s="17">
        <v>145.75</v>
      </c>
      <c r="H26" s="2">
        <v>11.71</v>
      </c>
      <c r="I26" s="2">
        <v>11.71</v>
      </c>
    </row>
    <row r="27" spans="1:9" x14ac:dyDescent="0.25">
      <c r="A27" s="1"/>
      <c r="B27" s="3"/>
      <c r="C27" s="1"/>
      <c r="D27" s="2"/>
      <c r="E27" s="2"/>
      <c r="F27" s="2"/>
      <c r="G27" s="2"/>
      <c r="H27" s="1"/>
      <c r="I27" s="1"/>
    </row>
    <row r="28" spans="1:9" ht="45" x14ac:dyDescent="0.25">
      <c r="A28" s="1" t="s">
        <v>42</v>
      </c>
      <c r="B28" s="3" t="s">
        <v>43</v>
      </c>
      <c r="C28" s="1">
        <v>200</v>
      </c>
      <c r="D28" s="2">
        <v>15.3</v>
      </c>
      <c r="E28" s="2">
        <v>14.7</v>
      </c>
      <c r="F28" s="2">
        <v>68.599999999999994</v>
      </c>
      <c r="G28" s="2">
        <v>348.3</v>
      </c>
      <c r="H28" s="2">
        <v>67.7</v>
      </c>
      <c r="I28" s="2">
        <v>67.7</v>
      </c>
    </row>
    <row r="29" spans="1:9" x14ac:dyDescent="0.25">
      <c r="A29" s="1"/>
      <c r="B29" s="3"/>
      <c r="C29" s="1"/>
      <c r="D29" s="9"/>
      <c r="E29" s="9"/>
      <c r="F29" s="9"/>
      <c r="G29" s="17"/>
      <c r="H29" s="2"/>
      <c r="I29" s="2"/>
    </row>
    <row r="30" spans="1:9" ht="33.75" x14ac:dyDescent="0.25">
      <c r="A30" s="1" t="str">
        <f>VLOOKUP($B30,[1]выпечка!$A$5:$V$56,22,FALSE)</f>
        <v>ПР</v>
      </c>
      <c r="B30" s="3" t="s">
        <v>17</v>
      </c>
      <c r="C30" s="8">
        <v>50</v>
      </c>
      <c r="D30" s="14">
        <v>3.83</v>
      </c>
      <c r="E30" s="14">
        <v>0.5</v>
      </c>
      <c r="F30" s="14">
        <v>0.75</v>
      </c>
      <c r="G30" s="14">
        <v>116.9</v>
      </c>
      <c r="H30" s="1">
        <v>4.3</v>
      </c>
      <c r="I30" s="1">
        <v>4.3</v>
      </c>
    </row>
    <row r="31" spans="1:9" ht="45" x14ac:dyDescent="0.25">
      <c r="A31" s="1" t="s">
        <v>10</v>
      </c>
      <c r="B31" s="3" t="s">
        <v>18</v>
      </c>
      <c r="C31" s="8">
        <v>20</v>
      </c>
      <c r="D31" s="9">
        <v>1.1200000000000001</v>
      </c>
      <c r="E31" s="9">
        <v>0.22</v>
      </c>
      <c r="F31" s="9">
        <v>0.34</v>
      </c>
      <c r="G31" s="9">
        <v>45.98</v>
      </c>
      <c r="H31" s="2">
        <v>1.84</v>
      </c>
      <c r="I31" s="2">
        <v>1.84</v>
      </c>
    </row>
    <row r="32" spans="1:9" x14ac:dyDescent="0.25">
      <c r="A32" s="1"/>
      <c r="B32" s="3"/>
      <c r="C32" s="4"/>
      <c r="D32" s="9"/>
      <c r="E32" s="9"/>
      <c r="F32" s="9"/>
      <c r="G32" s="17"/>
      <c r="H32" s="2"/>
      <c r="I32" s="2"/>
    </row>
    <row r="33" spans="1:9" ht="45" x14ac:dyDescent="0.25">
      <c r="A33" s="1" t="s">
        <v>44</v>
      </c>
      <c r="B33" s="3" t="s">
        <v>45</v>
      </c>
      <c r="C33" s="8">
        <v>200</v>
      </c>
      <c r="D33" s="6">
        <v>0.5</v>
      </c>
      <c r="E33" s="6">
        <v>0</v>
      </c>
      <c r="F33" s="6">
        <v>19.8</v>
      </c>
      <c r="G33" s="6">
        <v>81</v>
      </c>
      <c r="H33" s="11">
        <v>6.4</v>
      </c>
      <c r="I33" s="11">
        <v>7.74</v>
      </c>
    </row>
    <row r="34" spans="1:9" x14ac:dyDescent="0.25">
      <c r="A34" s="1"/>
      <c r="B34" s="3"/>
      <c r="C34" s="4"/>
      <c r="D34" s="9"/>
      <c r="E34" s="9"/>
      <c r="F34" s="9"/>
      <c r="G34" s="17"/>
      <c r="H34" s="11"/>
      <c r="I34" s="11"/>
    </row>
    <row r="35" spans="1:9" x14ac:dyDescent="0.25">
      <c r="A35" s="1"/>
      <c r="B35" s="10" t="s">
        <v>11</v>
      </c>
      <c r="C35" s="1">
        <f>SUM(C24:C33)</f>
        <v>780</v>
      </c>
      <c r="D35" s="11">
        <f>SUM(D24:D33)</f>
        <v>27.570000000000004</v>
      </c>
      <c r="E35" s="11">
        <f>SUM(E24:E33)</f>
        <v>25.189999999999998</v>
      </c>
      <c r="F35" s="11">
        <f>SUM(F24:F33)</f>
        <v>107.42999999999999</v>
      </c>
      <c r="G35" s="11">
        <f>SUM(G24:G33)</f>
        <v>813.93</v>
      </c>
      <c r="H35" s="11">
        <f>SUM(H25:H34)</f>
        <v>102.00000000000001</v>
      </c>
      <c r="I35" s="11">
        <f>SUM(I25:I34)</f>
        <v>103.34</v>
      </c>
    </row>
    <row r="36" spans="1:9" x14ac:dyDescent="0.25">
      <c r="A36" s="1"/>
      <c r="B36" s="13"/>
      <c r="C36" s="1"/>
      <c r="D36" s="2"/>
      <c r="E36" s="2"/>
      <c r="F36" s="2"/>
      <c r="G36" s="2"/>
      <c r="H36" s="2"/>
      <c r="I36" s="2"/>
    </row>
    <row r="37" spans="1:9" x14ac:dyDescent="0.25">
      <c r="A37" s="1"/>
      <c r="B37" s="10"/>
      <c r="C37" s="1"/>
      <c r="D37" s="2"/>
      <c r="E37" s="2"/>
      <c r="F37" s="2"/>
      <c r="G37" s="2"/>
      <c r="H37" s="2"/>
      <c r="I37" s="2"/>
    </row>
    <row r="38" spans="1:9" x14ac:dyDescent="0.25">
      <c r="A38" s="5"/>
      <c r="B38" s="10" t="s">
        <v>46</v>
      </c>
      <c r="C38" s="1"/>
      <c r="D38" s="11"/>
      <c r="E38" s="11"/>
      <c r="F38" s="11"/>
      <c r="G38" s="11"/>
      <c r="H38" s="2"/>
      <c r="I38" s="2"/>
    </row>
    <row r="39" spans="1:9" ht="33.75" x14ac:dyDescent="0.25">
      <c r="A39" s="5" t="s">
        <v>10</v>
      </c>
      <c r="B39" s="3" t="s">
        <v>47</v>
      </c>
      <c r="C39" s="8">
        <v>100</v>
      </c>
      <c r="D39" s="9">
        <v>6.5</v>
      </c>
      <c r="E39" s="9">
        <v>7.12</v>
      </c>
      <c r="F39" s="9">
        <v>18.3</v>
      </c>
      <c r="G39" s="9">
        <v>126.3</v>
      </c>
      <c r="H39" s="11"/>
      <c r="I39" s="11">
        <v>25.01</v>
      </c>
    </row>
    <row r="40" spans="1:9" ht="22.5" x14ac:dyDescent="0.25">
      <c r="A40" s="5" t="s">
        <v>48</v>
      </c>
      <c r="B40" s="13" t="s">
        <v>14</v>
      </c>
      <c r="C40" s="8">
        <v>200</v>
      </c>
      <c r="D40" s="6">
        <v>0.5</v>
      </c>
      <c r="E40" s="6">
        <v>0</v>
      </c>
      <c r="F40" s="6">
        <v>19.5</v>
      </c>
      <c r="G40" s="7">
        <v>81.3</v>
      </c>
      <c r="H40" s="9"/>
      <c r="I40" s="2">
        <v>2.8</v>
      </c>
    </row>
    <row r="41" spans="1:9" x14ac:dyDescent="0.25">
      <c r="A41" s="1"/>
      <c r="B41" s="10" t="s">
        <v>11</v>
      </c>
      <c r="C41" s="18">
        <f>C40+C39</f>
        <v>300</v>
      </c>
      <c r="D41" s="11">
        <f t="shared" ref="D41:G41" si="1">D40+D39</f>
        <v>7</v>
      </c>
      <c r="E41" s="11">
        <f t="shared" si="1"/>
        <v>7.12</v>
      </c>
      <c r="F41" s="11">
        <f t="shared" si="1"/>
        <v>37.799999999999997</v>
      </c>
      <c r="G41" s="11">
        <f t="shared" si="1"/>
        <v>207.6</v>
      </c>
      <c r="H41" s="7"/>
      <c r="I41" s="11">
        <f>SUM(I39:I40)</f>
        <v>27.810000000000002</v>
      </c>
    </row>
    <row r="42" spans="1:9" x14ac:dyDescent="0.25">
      <c r="A42" s="1"/>
      <c r="B42" s="1"/>
      <c r="C42" s="10"/>
      <c r="D42" s="18"/>
      <c r="E42" s="11"/>
      <c r="F42" s="11"/>
      <c r="G42" s="11"/>
      <c r="H42" s="11"/>
      <c r="I42" s="2"/>
    </row>
    <row r="43" spans="1:9" x14ac:dyDescent="0.25">
      <c r="A43" s="1"/>
      <c r="B43" s="3"/>
      <c r="C43" s="1"/>
      <c r="D43" s="2"/>
      <c r="E43" s="2"/>
      <c r="F43" s="2"/>
      <c r="G43" s="2"/>
      <c r="H43" s="11"/>
      <c r="I43" s="11"/>
    </row>
    <row r="44" spans="1:9" x14ac:dyDescent="0.25">
      <c r="A44" s="1"/>
      <c r="B44" s="10"/>
      <c r="C44" s="1"/>
      <c r="D44" s="11"/>
      <c r="E44" s="11"/>
      <c r="F44" s="11"/>
      <c r="G44" s="11"/>
      <c r="H44" s="2"/>
      <c r="I44" s="2"/>
    </row>
    <row r="45" spans="1:9" x14ac:dyDescent="0.25">
      <c r="A45" s="1"/>
      <c r="B45" s="10"/>
      <c r="C45" s="1"/>
      <c r="D45" s="11"/>
      <c r="E45" s="11"/>
      <c r="F45" s="11"/>
      <c r="G45" s="11"/>
      <c r="H45" s="2"/>
      <c r="I45" s="2"/>
    </row>
    <row r="46" spans="1:9" x14ac:dyDescent="0.25">
      <c r="A46" s="1"/>
      <c r="B46" s="10"/>
      <c r="C46" s="1"/>
      <c r="D46" s="11"/>
      <c r="E46" s="11"/>
      <c r="F46" s="11"/>
      <c r="G46" s="11"/>
      <c r="H46" s="2"/>
      <c r="I46" s="2"/>
    </row>
    <row r="47" spans="1:9" x14ac:dyDescent="0.25">
      <c r="A47" s="1"/>
      <c r="B47" s="12"/>
      <c r="C47" s="1"/>
      <c r="D47" s="11"/>
      <c r="E47" s="11"/>
      <c r="F47" s="11"/>
      <c r="G47" s="11"/>
      <c r="H47" s="11"/>
      <c r="I47" s="11"/>
    </row>
    <row r="48" spans="1:9" x14ac:dyDescent="0.25">
      <c r="A48" s="1"/>
      <c r="B48" s="12" t="s">
        <v>20</v>
      </c>
      <c r="C48" s="1"/>
      <c r="D48" s="11">
        <f>D35+D20</f>
        <v>50.59</v>
      </c>
      <c r="E48" s="11">
        <f>E35+E20</f>
        <v>49.91</v>
      </c>
      <c r="F48" s="11">
        <f>F35+F20</f>
        <v>176.92</v>
      </c>
      <c r="G48" s="11">
        <f>G35+G20</f>
        <v>1559.75</v>
      </c>
      <c r="H48" s="11"/>
      <c r="I48" s="11"/>
    </row>
  </sheetData>
  <mergeCells count="11">
    <mergeCell ref="A1:I1"/>
    <mergeCell ref="A2:I2"/>
    <mergeCell ref="A3:I3"/>
    <mergeCell ref="A4:I4"/>
    <mergeCell ref="A5:A6"/>
    <mergeCell ref="B5:B6"/>
    <mergeCell ref="C5:C6"/>
    <mergeCell ref="D5:F5"/>
    <mergeCell ref="G5:G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2024-09-12T01:42:41Z</dcterms:modified>
</cp:coreProperties>
</file>